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5195" windowHeight="9000"/>
  </bookViews>
  <sheets>
    <sheet name="HHHHHL" sheetId="44" r:id="rId1"/>
    <sheet name="LTDKHTTL2" sheetId="45" r:id="rId2"/>
    <sheet name="VLDL2" sheetId="46" r:id="rId3"/>
    <sheet name="XSTKL2" sheetId="47" r:id="rId4"/>
    <sheet name="DLCSVNL2" sheetId="48" r:id="rId5"/>
    <sheet name="KTDLL2" sheetId="49" r:id="rId6"/>
    <sheet name="MDTL2" sheetId="50" r:id="rId7"/>
    <sheet name="PPNCKHL2" sheetId="51" r:id="rId8"/>
  </sheets>
  <calcPr calcId="144525"/>
</workbook>
</file>

<file path=xl/calcChain.xml><?xml version="1.0" encoding="utf-8"?>
<calcChain xmlns="http://schemas.openxmlformats.org/spreadsheetml/2006/main">
  <c r="I13" i="51" l="1"/>
  <c r="K13" i="51" s="1"/>
  <c r="I12" i="51"/>
  <c r="K12" i="51" s="1"/>
  <c r="I11" i="51"/>
  <c r="K11" i="51" s="1"/>
  <c r="I10" i="51"/>
  <c r="K10" i="51" s="1"/>
  <c r="I19" i="50"/>
  <c r="K19" i="50" s="1"/>
  <c r="I18" i="50"/>
  <c r="K18" i="50" s="1"/>
  <c r="I17" i="50"/>
  <c r="K17" i="50" s="1"/>
  <c r="I16" i="50"/>
  <c r="K16" i="50" s="1"/>
  <c r="I15" i="50"/>
  <c r="K15" i="50" s="1"/>
  <c r="I14" i="50"/>
  <c r="K14" i="50" s="1"/>
  <c r="I13" i="50"/>
  <c r="K13" i="50" s="1"/>
  <c r="I12" i="50"/>
  <c r="K12" i="50" s="1"/>
  <c r="I11" i="50"/>
  <c r="K11" i="50" s="1"/>
  <c r="I10" i="50"/>
  <c r="K10" i="50" s="1"/>
  <c r="K14" i="49"/>
  <c r="L14" i="49" s="1"/>
  <c r="I14" i="49"/>
  <c r="I13" i="49"/>
  <c r="K13" i="49" s="1"/>
  <c r="L13" i="49" s="1"/>
  <c r="I12" i="49"/>
  <c r="K12" i="49" s="1"/>
  <c r="L12" i="49" s="1"/>
  <c r="I11" i="49"/>
  <c r="K11" i="49" s="1"/>
  <c r="L11" i="49" s="1"/>
  <c r="K10" i="49"/>
  <c r="L10" i="49" s="1"/>
  <c r="I10" i="49"/>
  <c r="I13" i="48"/>
  <c r="K13" i="48"/>
  <c r="L13" i="48" s="1"/>
  <c r="I12" i="48"/>
  <c r="K12" i="48" s="1"/>
  <c r="L12" i="48" s="1"/>
  <c r="I11" i="48"/>
  <c r="K11" i="48"/>
  <c r="L11" i="48" s="1"/>
  <c r="I10" i="48"/>
  <c r="K10" i="48" s="1"/>
  <c r="L10" i="48" s="1"/>
  <c r="I11" i="47"/>
  <c r="K11" i="47"/>
  <c r="I10" i="47"/>
  <c r="K10" i="47"/>
  <c r="I14" i="46"/>
  <c r="K14" i="46" s="1"/>
  <c r="L14" i="46" s="1"/>
  <c r="I13" i="46"/>
  <c r="K13" i="46" s="1"/>
  <c r="L13" i="46" s="1"/>
  <c r="I12" i="46"/>
  <c r="K12" i="46" s="1"/>
  <c r="L12" i="46" s="1"/>
  <c r="K11" i="46"/>
  <c r="L11" i="46" s="1"/>
  <c r="I11" i="46"/>
  <c r="I10" i="46"/>
  <c r="K10" i="46" s="1"/>
  <c r="L10" i="46" s="1"/>
  <c r="I13" i="45"/>
  <c r="K13" i="45" s="1"/>
  <c r="L13" i="45" s="1"/>
  <c r="I12" i="45"/>
  <c r="K12" i="45"/>
  <c r="L12" i="45" s="1"/>
  <c r="I11" i="45"/>
  <c r="K11" i="45" s="1"/>
  <c r="L11" i="45" s="1"/>
  <c r="I10" i="45"/>
  <c r="K10" i="45"/>
  <c r="L10" i="45" s="1"/>
  <c r="I10" i="44"/>
  <c r="K10" i="44" s="1"/>
  <c r="O10" i="44"/>
  <c r="L10" i="44"/>
  <c r="M10" i="44" s="1"/>
  <c r="L10" i="51"/>
  <c r="N10" i="51" s="1"/>
  <c r="O10" i="51"/>
  <c r="L12" i="51"/>
  <c r="N12" i="51" s="1"/>
  <c r="O12" i="51"/>
  <c r="L13" i="51"/>
  <c r="N13" i="51" s="1"/>
  <c r="O13" i="51"/>
  <c r="L11" i="51"/>
  <c r="N11" i="51" s="1"/>
  <c r="O11" i="51"/>
  <c r="L10" i="50"/>
  <c r="N10" i="50" s="1"/>
  <c r="O10" i="50"/>
  <c r="L12" i="50"/>
  <c r="N12" i="50" s="1"/>
  <c r="O12" i="50"/>
  <c r="L14" i="50"/>
  <c r="N14" i="50" s="1"/>
  <c r="O14" i="50"/>
  <c r="L16" i="50"/>
  <c r="N16" i="50" s="1"/>
  <c r="O16" i="50"/>
  <c r="L19" i="50"/>
  <c r="N19" i="50" s="1"/>
  <c r="O19" i="50"/>
  <c r="L11" i="50"/>
  <c r="N11" i="50" s="1"/>
  <c r="O11" i="50"/>
  <c r="L13" i="50"/>
  <c r="N13" i="50" s="1"/>
  <c r="O13" i="50"/>
  <c r="L15" i="50"/>
  <c r="N15" i="50" s="1"/>
  <c r="O15" i="50"/>
  <c r="L17" i="50"/>
  <c r="N17" i="50" s="1"/>
  <c r="O17" i="50"/>
  <c r="L18" i="50"/>
  <c r="N18" i="50" s="1"/>
  <c r="O18" i="50"/>
  <c r="N10" i="49"/>
  <c r="M10" i="49"/>
  <c r="N11" i="49"/>
  <c r="M11" i="49"/>
  <c r="N12" i="49"/>
  <c r="M12" i="49"/>
  <c r="N14" i="49"/>
  <c r="M14" i="49"/>
  <c r="O10" i="49"/>
  <c r="O11" i="49"/>
  <c r="O12" i="49"/>
  <c r="O13" i="49"/>
  <c r="O14" i="49"/>
  <c r="N10" i="48"/>
  <c r="M10" i="48"/>
  <c r="N11" i="48"/>
  <c r="M11" i="48"/>
  <c r="N12" i="48"/>
  <c r="M12" i="48"/>
  <c r="N13" i="48"/>
  <c r="M13" i="48"/>
  <c r="O10" i="48"/>
  <c r="O11" i="48"/>
  <c r="O12" i="48"/>
  <c r="O13" i="48"/>
  <c r="O10" i="47"/>
  <c r="L10" i="47"/>
  <c r="M10" i="47" s="1"/>
  <c r="O11" i="47"/>
  <c r="L11" i="47"/>
  <c r="M11" i="47" s="1"/>
  <c r="N10" i="46"/>
  <c r="M10" i="46"/>
  <c r="N11" i="46"/>
  <c r="M11" i="46"/>
  <c r="N12" i="46"/>
  <c r="M12" i="46"/>
  <c r="N14" i="46"/>
  <c r="M14" i="46"/>
  <c r="O10" i="46"/>
  <c r="O11" i="46"/>
  <c r="O12" i="46"/>
  <c r="O14" i="46"/>
  <c r="N13" i="45"/>
  <c r="M13" i="45"/>
  <c r="N10" i="45"/>
  <c r="M10" i="45"/>
  <c r="N11" i="45"/>
  <c r="M11" i="45"/>
  <c r="N12" i="45"/>
  <c r="M12" i="45"/>
  <c r="O10" i="45"/>
  <c r="O11" i="45"/>
  <c r="O12" i="45"/>
  <c r="O13" i="45"/>
  <c r="M11" i="51"/>
  <c r="M13" i="51"/>
  <c r="M12" i="51"/>
  <c r="M10" i="51"/>
  <c r="M18" i="50"/>
  <c r="M17" i="50"/>
  <c r="M15" i="50"/>
  <c r="M13" i="50"/>
  <c r="M11" i="50"/>
  <c r="M19" i="50"/>
  <c r="M16" i="50"/>
  <c r="M14" i="50"/>
  <c r="M12" i="50"/>
  <c r="M10" i="50"/>
  <c r="N11" i="47"/>
  <c r="N10" i="47"/>
  <c r="M13" i="49"/>
  <c r="N13" i="49"/>
  <c r="N13" i="46"/>
  <c r="M13" i="46"/>
  <c r="O13" i="46"/>
  <c r="N10" i="44" l="1"/>
</calcChain>
</file>

<file path=xl/sharedStrings.xml><?xml version="1.0" encoding="utf-8"?>
<sst xmlns="http://schemas.openxmlformats.org/spreadsheetml/2006/main" count="362" uniqueCount="88">
  <si>
    <t>STT</t>
  </si>
  <si>
    <t>ĐẠI HỌC HUẾ</t>
  </si>
  <si>
    <t>PHÂN HIỆU ĐHH TẠI QUẢNG TRỊ</t>
  </si>
  <si>
    <t>MÃ SV</t>
  </si>
  <si>
    <t>HỌ VÀ TÊN</t>
  </si>
  <si>
    <t>NGÀY
 SINH</t>
  </si>
  <si>
    <t>ĐIỂM CHỮ</t>
  </si>
  <si>
    <t>BẢNG GHI ĐIỂM</t>
  </si>
  <si>
    <t>TBC M2</t>
  </si>
  <si>
    <t>ĐIỂM TRUNG BÌNH CHUNG</t>
  </si>
  <si>
    <t>Người đọc điểm</t>
  </si>
  <si>
    <t>Người vào điểm</t>
  </si>
  <si>
    <t>ĐIỂM THÁI ĐỘ HỌC TẬP (M1-HS 1)</t>
  </si>
  <si>
    <t>ĐIỂM SỐ HỆ 10</t>
  </si>
  <si>
    <t>ĐIỂM SỐ HỆ 4</t>
  </si>
  <si>
    <t>XẾP LOẠI</t>
  </si>
  <si>
    <t>Nguyễn Văn</t>
  </si>
  <si>
    <t>M 2.2</t>
  </si>
  <si>
    <t>NIÊN KHÓA: 2015- 2020</t>
  </si>
  <si>
    <t>15Q1031001</t>
  </si>
  <si>
    <t>Hồ Việt</t>
  </si>
  <si>
    <t>Ái</t>
  </si>
  <si>
    <t>15Q1031020</t>
  </si>
  <si>
    <t>Bành Mạnh</t>
  </si>
  <si>
    <t>Cường</t>
  </si>
  <si>
    <t>15Q1031004</t>
  </si>
  <si>
    <t>Nguyễn Trung</t>
  </si>
  <si>
    <t>Đức</t>
  </si>
  <si>
    <t>15Q1031002</t>
  </si>
  <si>
    <t>Văn Minh</t>
  </si>
  <si>
    <t>15Q1031018</t>
  </si>
  <si>
    <t>Minh</t>
  </si>
  <si>
    <t>15Q1031017</t>
  </si>
  <si>
    <t>Lê Minh</t>
  </si>
  <si>
    <t>Phụng</t>
  </si>
  <si>
    <t>15Q1031007</t>
  </si>
  <si>
    <t>Hồ Di</t>
  </si>
  <si>
    <t>Rin</t>
  </si>
  <si>
    <t>15Q1031013</t>
  </si>
  <si>
    <t>Lê Văn</t>
  </si>
  <si>
    <t>Tình</t>
  </si>
  <si>
    <t>15Q1031012</t>
  </si>
  <si>
    <t>Nguyễn Nhật</t>
  </si>
  <si>
    <t>Trường</t>
  </si>
  <si>
    <t>15Q1031003</t>
  </si>
  <si>
    <t>Hoàng Đức</t>
  </si>
  <si>
    <t>Vương</t>
  </si>
  <si>
    <t>LỚP: KỸ THUẬT ĐIỆN K7</t>
  </si>
  <si>
    <t>M 2.1</t>
  </si>
  <si>
    <t xml:space="preserve"> M 2.1</t>
  </si>
  <si>
    <t>ĐIỂM KIỂM TRA ĐỊNH KỲ (M2 - HS 2)</t>
  </si>
  <si>
    <t>ĐIỂM THI KẾT THÚC HỌC PHẦN (M3 - HS 7)</t>
  </si>
  <si>
    <t>Xác nhận của Phòng ĐT - KHCN</t>
  </si>
  <si>
    <t>ThS. Vũ Trung Kiên</t>
  </si>
  <si>
    <t>ĐIỂM KIỂM TRA ĐỊNH KỲ (M2 - HS2)</t>
  </si>
  <si>
    <t>Người dò điểm</t>
  </si>
  <si>
    <t>Nguyễn Thị Thi</t>
  </si>
  <si>
    <t>Hà Thị Ngọc Diệu</t>
  </si>
  <si>
    <t>Nguyễn Ngọc Thủy Tiên</t>
  </si>
  <si>
    <t>BẢNG GHI ĐIỂM LẦN 2</t>
  </si>
  <si>
    <t>Danh sách này gồm có 1 sinh viên</t>
  </si>
  <si>
    <t>Học kỳ II - Năm học: 2016 - 2017</t>
  </si>
  <si>
    <t>HỌC PHẦN: Lý thuyết điều khiển tự động hệ tuyến tính                 SỐ TÍN CHỈ: 2</t>
  </si>
  <si>
    <t>Giảng viên: ThS. Huỳnh Thị Thuỳ Linh</t>
  </si>
  <si>
    <t>HỌC PHẦN: Vật liệu điện                             SỐ TÍN CHỈ: 2</t>
  </si>
  <si>
    <t>Giảng viên: ThS. Lê Thị Hạnh</t>
  </si>
  <si>
    <t>HỌC PHẦN: Xác suất thống kê                           SỐ TÍN CHỈ: 2</t>
  </si>
  <si>
    <t>Giảng viên: ThS. Hồ Xuân Thắng</t>
  </si>
  <si>
    <t>HỌC PHẦN: Đường lối cách mạng của ĐCSVN          SỐ TÍN CHỈ: 3</t>
  </si>
  <si>
    <t>Giảng viên: ThS. Bùi Thị Cam</t>
  </si>
  <si>
    <t>HỌC PHẦN: Kỹ thuật đo lường và TN                           SỐ TÍN CHỈ: 3</t>
  </si>
  <si>
    <t>Giảng viên: ThS. Hồ Sỹ Cảnh</t>
  </si>
  <si>
    <t>HỌC PHẦN: Mạch điện tử và TN                     SỐ TÍN CHỈ: 3</t>
  </si>
  <si>
    <t>Giảng viên: TS. Ngô Xuân Cường</t>
  </si>
  <si>
    <t>TN    M 2.2</t>
  </si>
  <si>
    <t>ĐIỂM THI KẾT THÚC HỌC PHẦN (M5 - HS5)</t>
  </si>
  <si>
    <t>Giảng viên: TS. Trần Mạnh Đạt</t>
  </si>
  <si>
    <t>HỌC PHẦN: Phương pháp NCKH      SỐ TÍN CHỈ: 2</t>
  </si>
  <si>
    <t>HỌC PHẦN: Hình học hoạ hình                            SỐ TÍN CHỈ: 2</t>
  </si>
  <si>
    <t>Giảng viên: ThS. Đoàn Thị Lan</t>
  </si>
  <si>
    <t>ĐIỂM KIỂM TRA ĐỊNH KỲ (M2 - HS4)</t>
  </si>
  <si>
    <t>Học kỳ II - Năm học: 2016 - 2017 (Lần 2)</t>
  </si>
  <si>
    <t>Danh sách này gồm có 4 sinh viên</t>
  </si>
  <si>
    <t>Học kỳII - Năm học: 2016 - 2017 (Lần 2)</t>
  </si>
  <si>
    <t>Danh sách này gồm có 5 sinh viên</t>
  </si>
  <si>
    <t>Danh sách này gồm có 2 sinh viên</t>
  </si>
  <si>
    <t>Danh sách này gồm có 10 sinh viên</t>
  </si>
  <si>
    <t xml:space="preserve">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</si>
</sst>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83" formatCode="0.0"/>
  </numFmts>
  <fonts count="14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.5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2"/>
      <color theme="1"/>
      <name val="Cambria"/>
      <family val="1"/>
      <charset val="163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/>
    <xf numFmtId="0" fontId="8" fillId="0" borderId="0" xfId="0" applyFont="1"/>
    <xf numFmtId="0" fontId="9" fillId="0" borderId="0" xfId="0" applyFont="1"/>
    <xf numFmtId="0" fontId="2" fillId="0" borderId="1" xfId="0" applyFont="1" applyBorder="1" applyAlignment="1">
      <alignment horizontal="center" vertical="center"/>
    </xf>
    <xf numFmtId="0" fontId="7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0" xfId="0" applyFont="1"/>
    <xf numFmtId="0" fontId="3" fillId="0" borderId="0" xfId="0" applyFont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Alignment="1"/>
    <xf numFmtId="183" fontId="3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 wrapText="1"/>
    </xf>
    <xf numFmtId="183" fontId="3" fillId="0" borderId="2" xfId="0" applyNumberFormat="1" applyFont="1" applyBorder="1" applyAlignment="1">
      <alignment horizontal="center" vertical="center"/>
    </xf>
    <xf numFmtId="183" fontId="3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 vertical="center" wrapText="1"/>
    </xf>
    <xf numFmtId="183" fontId="4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11" fillId="0" borderId="3" xfId="0" applyFont="1" applyFill="1" applyBorder="1"/>
    <xf numFmtId="0" fontId="11" fillId="0" borderId="4" xfId="0" applyFont="1" applyFill="1" applyBorder="1"/>
    <xf numFmtId="14" fontId="3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183" fontId="13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0" fontId="12" fillId="0" borderId="2" xfId="0" applyFont="1" applyBorder="1" applyAlignment="1">
      <alignment vertical="center"/>
    </xf>
    <xf numFmtId="1" fontId="3" fillId="0" borderId="2" xfId="0" applyNumberFormat="1" applyFont="1" applyBorder="1" applyAlignment="1">
      <alignment horizontal="center" vertical="center"/>
    </xf>
    <xf numFmtId="1" fontId="3" fillId="3" borderId="2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183" fontId="3" fillId="3" borderId="1" xfId="0" applyNumberFormat="1" applyFont="1" applyFill="1" applyBorder="1" applyAlignment="1">
      <alignment horizontal="center"/>
    </xf>
    <xf numFmtId="183" fontId="12" fillId="0" borderId="1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/>
    <xf numFmtId="14" fontId="3" fillId="0" borderId="0" xfId="0" applyNumberFormat="1" applyFont="1" applyFill="1" applyBorder="1"/>
    <xf numFmtId="183" fontId="3" fillId="0" borderId="0" xfId="0" applyNumberFormat="1" applyFont="1" applyBorder="1" applyAlignment="1">
      <alignment horizontal="center" vertical="center"/>
    </xf>
    <xf numFmtId="183" fontId="4" fillId="0" borderId="0" xfId="0" applyNumberFormat="1" applyFont="1" applyBorder="1" applyAlignment="1">
      <alignment horizontal="center"/>
    </xf>
    <xf numFmtId="183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43" fontId="2" fillId="0" borderId="0" xfId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64603" name="Line 2"/>
        <xdr:cNvSpPr>
          <a:spLocks noChangeShapeType="1"/>
        </xdr:cNvSpPr>
      </xdr:nvSpPr>
      <xdr:spPr bwMode="auto">
        <a:xfrm>
          <a:off x="628650" y="447675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64604" name="Line 2"/>
        <xdr:cNvSpPr>
          <a:spLocks noChangeShapeType="1"/>
        </xdr:cNvSpPr>
      </xdr:nvSpPr>
      <xdr:spPr bwMode="auto">
        <a:xfrm>
          <a:off x="628650" y="447675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64605" name="Line 2"/>
        <xdr:cNvSpPr>
          <a:spLocks noChangeShapeType="1"/>
        </xdr:cNvSpPr>
      </xdr:nvSpPr>
      <xdr:spPr bwMode="auto">
        <a:xfrm>
          <a:off x="628650" y="447675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64606" name="Line 2"/>
        <xdr:cNvSpPr>
          <a:spLocks noChangeShapeType="1"/>
        </xdr:cNvSpPr>
      </xdr:nvSpPr>
      <xdr:spPr bwMode="auto">
        <a:xfrm>
          <a:off x="628650" y="447675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64607" name="Line 2"/>
        <xdr:cNvSpPr>
          <a:spLocks noChangeShapeType="1"/>
        </xdr:cNvSpPr>
      </xdr:nvSpPr>
      <xdr:spPr bwMode="auto">
        <a:xfrm>
          <a:off x="628650" y="447675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64608" name="Line 2"/>
        <xdr:cNvSpPr>
          <a:spLocks noChangeShapeType="1"/>
        </xdr:cNvSpPr>
      </xdr:nvSpPr>
      <xdr:spPr bwMode="auto">
        <a:xfrm>
          <a:off x="628650" y="447675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67666" name="Line 2"/>
        <xdr:cNvSpPr>
          <a:spLocks noChangeShapeType="1"/>
        </xdr:cNvSpPr>
      </xdr:nvSpPr>
      <xdr:spPr bwMode="auto">
        <a:xfrm>
          <a:off x="628650" y="447675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67667" name="Line 2"/>
        <xdr:cNvSpPr>
          <a:spLocks noChangeShapeType="1"/>
        </xdr:cNvSpPr>
      </xdr:nvSpPr>
      <xdr:spPr bwMode="auto">
        <a:xfrm>
          <a:off x="628650" y="447675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67668" name="Line 2"/>
        <xdr:cNvSpPr>
          <a:spLocks noChangeShapeType="1"/>
        </xdr:cNvSpPr>
      </xdr:nvSpPr>
      <xdr:spPr bwMode="auto">
        <a:xfrm>
          <a:off x="628650" y="447675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67669" name="Line 2"/>
        <xdr:cNvSpPr>
          <a:spLocks noChangeShapeType="1"/>
        </xdr:cNvSpPr>
      </xdr:nvSpPr>
      <xdr:spPr bwMode="auto">
        <a:xfrm>
          <a:off x="628650" y="447675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67670" name="Line 2"/>
        <xdr:cNvSpPr>
          <a:spLocks noChangeShapeType="1"/>
        </xdr:cNvSpPr>
      </xdr:nvSpPr>
      <xdr:spPr bwMode="auto">
        <a:xfrm>
          <a:off x="628650" y="447675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67671" name="Line 2"/>
        <xdr:cNvSpPr>
          <a:spLocks noChangeShapeType="1"/>
        </xdr:cNvSpPr>
      </xdr:nvSpPr>
      <xdr:spPr bwMode="auto">
        <a:xfrm>
          <a:off x="628650" y="447675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67672" name="Line 2"/>
        <xdr:cNvSpPr>
          <a:spLocks noChangeShapeType="1"/>
        </xdr:cNvSpPr>
      </xdr:nvSpPr>
      <xdr:spPr bwMode="auto">
        <a:xfrm>
          <a:off x="628650" y="447675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67673" name="Line 2"/>
        <xdr:cNvSpPr>
          <a:spLocks noChangeShapeType="1"/>
        </xdr:cNvSpPr>
      </xdr:nvSpPr>
      <xdr:spPr bwMode="auto">
        <a:xfrm>
          <a:off x="628650" y="447675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67674" name="Line 2"/>
        <xdr:cNvSpPr>
          <a:spLocks noChangeShapeType="1"/>
        </xdr:cNvSpPr>
      </xdr:nvSpPr>
      <xdr:spPr bwMode="auto">
        <a:xfrm>
          <a:off x="628650" y="447675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68636" name="Line 2"/>
        <xdr:cNvSpPr>
          <a:spLocks noChangeShapeType="1"/>
        </xdr:cNvSpPr>
      </xdr:nvSpPr>
      <xdr:spPr bwMode="auto">
        <a:xfrm>
          <a:off x="628650" y="447675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68637" name="Line 2"/>
        <xdr:cNvSpPr>
          <a:spLocks noChangeShapeType="1"/>
        </xdr:cNvSpPr>
      </xdr:nvSpPr>
      <xdr:spPr bwMode="auto">
        <a:xfrm>
          <a:off x="628650" y="447675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68638" name="Line 2"/>
        <xdr:cNvSpPr>
          <a:spLocks noChangeShapeType="1"/>
        </xdr:cNvSpPr>
      </xdr:nvSpPr>
      <xdr:spPr bwMode="auto">
        <a:xfrm>
          <a:off x="628650" y="447675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66615" name="Line 2"/>
        <xdr:cNvSpPr>
          <a:spLocks noChangeShapeType="1"/>
        </xdr:cNvSpPr>
      </xdr:nvSpPr>
      <xdr:spPr bwMode="auto">
        <a:xfrm>
          <a:off x="628650" y="447675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66616" name="Line 2"/>
        <xdr:cNvSpPr>
          <a:spLocks noChangeShapeType="1"/>
        </xdr:cNvSpPr>
      </xdr:nvSpPr>
      <xdr:spPr bwMode="auto">
        <a:xfrm>
          <a:off x="628650" y="447675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66617" name="Line 2"/>
        <xdr:cNvSpPr>
          <a:spLocks noChangeShapeType="1"/>
        </xdr:cNvSpPr>
      </xdr:nvSpPr>
      <xdr:spPr bwMode="auto">
        <a:xfrm>
          <a:off x="628650" y="447675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66618" name="Line 2"/>
        <xdr:cNvSpPr>
          <a:spLocks noChangeShapeType="1"/>
        </xdr:cNvSpPr>
      </xdr:nvSpPr>
      <xdr:spPr bwMode="auto">
        <a:xfrm>
          <a:off x="628650" y="447675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66619" name="Line 2"/>
        <xdr:cNvSpPr>
          <a:spLocks noChangeShapeType="1"/>
        </xdr:cNvSpPr>
      </xdr:nvSpPr>
      <xdr:spPr bwMode="auto">
        <a:xfrm>
          <a:off x="628650" y="447675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66620" name="Line 2"/>
        <xdr:cNvSpPr>
          <a:spLocks noChangeShapeType="1"/>
        </xdr:cNvSpPr>
      </xdr:nvSpPr>
      <xdr:spPr bwMode="auto">
        <a:xfrm>
          <a:off x="628650" y="447675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0665" name="Line 2"/>
        <xdr:cNvSpPr>
          <a:spLocks noChangeShapeType="1"/>
        </xdr:cNvSpPr>
      </xdr:nvSpPr>
      <xdr:spPr bwMode="auto">
        <a:xfrm>
          <a:off x="628650" y="447675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69681" name="Line 2"/>
        <xdr:cNvSpPr>
          <a:spLocks noChangeShapeType="1"/>
        </xdr:cNvSpPr>
      </xdr:nvSpPr>
      <xdr:spPr bwMode="auto">
        <a:xfrm>
          <a:off x="628650" y="447675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69682" name="Line 2"/>
        <xdr:cNvSpPr>
          <a:spLocks noChangeShapeType="1"/>
        </xdr:cNvSpPr>
      </xdr:nvSpPr>
      <xdr:spPr bwMode="auto">
        <a:xfrm>
          <a:off x="628650" y="447675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69683" name="Line 2"/>
        <xdr:cNvSpPr>
          <a:spLocks noChangeShapeType="1"/>
        </xdr:cNvSpPr>
      </xdr:nvSpPr>
      <xdr:spPr bwMode="auto">
        <a:xfrm>
          <a:off x="628650" y="447675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69684" name="Line 2"/>
        <xdr:cNvSpPr>
          <a:spLocks noChangeShapeType="1"/>
        </xdr:cNvSpPr>
      </xdr:nvSpPr>
      <xdr:spPr bwMode="auto">
        <a:xfrm>
          <a:off x="628650" y="447675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69685" name="Line 2"/>
        <xdr:cNvSpPr>
          <a:spLocks noChangeShapeType="1"/>
        </xdr:cNvSpPr>
      </xdr:nvSpPr>
      <xdr:spPr bwMode="auto">
        <a:xfrm>
          <a:off x="628650" y="447675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69686" name="Line 2"/>
        <xdr:cNvSpPr>
          <a:spLocks noChangeShapeType="1"/>
        </xdr:cNvSpPr>
      </xdr:nvSpPr>
      <xdr:spPr bwMode="auto">
        <a:xfrm>
          <a:off x="628650" y="447675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1723" name="Line 2"/>
        <xdr:cNvSpPr>
          <a:spLocks noChangeShapeType="1"/>
        </xdr:cNvSpPr>
      </xdr:nvSpPr>
      <xdr:spPr bwMode="auto">
        <a:xfrm>
          <a:off x="628650" y="447675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1724" name="Line 2"/>
        <xdr:cNvSpPr>
          <a:spLocks noChangeShapeType="1"/>
        </xdr:cNvSpPr>
      </xdr:nvSpPr>
      <xdr:spPr bwMode="auto">
        <a:xfrm>
          <a:off x="628650" y="447675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1725" name="Line 2"/>
        <xdr:cNvSpPr>
          <a:spLocks noChangeShapeType="1"/>
        </xdr:cNvSpPr>
      </xdr:nvSpPr>
      <xdr:spPr bwMode="auto">
        <a:xfrm>
          <a:off x="628650" y="447675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1726" name="Line 2"/>
        <xdr:cNvSpPr>
          <a:spLocks noChangeShapeType="1"/>
        </xdr:cNvSpPr>
      </xdr:nvSpPr>
      <xdr:spPr bwMode="auto">
        <a:xfrm>
          <a:off x="628650" y="447675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1727" name="Line 2"/>
        <xdr:cNvSpPr>
          <a:spLocks noChangeShapeType="1"/>
        </xdr:cNvSpPr>
      </xdr:nvSpPr>
      <xdr:spPr bwMode="auto">
        <a:xfrm>
          <a:off x="628650" y="447675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1728" name="Line 2"/>
        <xdr:cNvSpPr>
          <a:spLocks noChangeShapeType="1"/>
        </xdr:cNvSpPr>
      </xdr:nvSpPr>
      <xdr:spPr bwMode="auto">
        <a:xfrm>
          <a:off x="628650" y="447675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2740" name="Line 2"/>
        <xdr:cNvSpPr>
          <a:spLocks noChangeShapeType="1"/>
        </xdr:cNvSpPr>
      </xdr:nvSpPr>
      <xdr:spPr bwMode="auto">
        <a:xfrm>
          <a:off x="628650" y="447675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2741" name="Line 2"/>
        <xdr:cNvSpPr>
          <a:spLocks noChangeShapeType="1"/>
        </xdr:cNvSpPr>
      </xdr:nvSpPr>
      <xdr:spPr bwMode="auto">
        <a:xfrm>
          <a:off x="628650" y="447675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2742" name="Line 2"/>
        <xdr:cNvSpPr>
          <a:spLocks noChangeShapeType="1"/>
        </xdr:cNvSpPr>
      </xdr:nvSpPr>
      <xdr:spPr bwMode="auto">
        <a:xfrm>
          <a:off x="628650" y="447675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2743" name="Line 2"/>
        <xdr:cNvSpPr>
          <a:spLocks noChangeShapeType="1"/>
        </xdr:cNvSpPr>
      </xdr:nvSpPr>
      <xdr:spPr bwMode="auto">
        <a:xfrm>
          <a:off x="628650" y="447675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2744" name="Line 2"/>
        <xdr:cNvSpPr>
          <a:spLocks noChangeShapeType="1"/>
        </xdr:cNvSpPr>
      </xdr:nvSpPr>
      <xdr:spPr bwMode="auto">
        <a:xfrm>
          <a:off x="628650" y="447675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2745" name="Line 2"/>
        <xdr:cNvSpPr>
          <a:spLocks noChangeShapeType="1"/>
        </xdr:cNvSpPr>
      </xdr:nvSpPr>
      <xdr:spPr bwMode="auto">
        <a:xfrm>
          <a:off x="628650" y="447675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72746" name="Line 2"/>
        <xdr:cNvSpPr>
          <a:spLocks noChangeShapeType="1"/>
        </xdr:cNvSpPr>
      </xdr:nvSpPr>
      <xdr:spPr bwMode="auto">
        <a:xfrm>
          <a:off x="628650" y="447675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9"/>
  <sheetViews>
    <sheetView tabSelected="1" workbookViewId="0">
      <selection activeCell="H10" sqref="H10"/>
    </sheetView>
  </sheetViews>
  <sheetFormatPr defaultRowHeight="15.75" x14ac:dyDescent="0.25"/>
  <cols>
    <col min="1" max="1" width="4.5703125" style="1" bestFit="1" customWidth="1"/>
    <col min="2" max="2" width="13" style="1" customWidth="1"/>
    <col min="3" max="3" width="14.85546875" style="1" customWidth="1"/>
    <col min="4" max="4" width="6.140625" style="1" customWidth="1"/>
    <col min="5" max="5" width="11.42578125" style="1" customWidth="1"/>
    <col min="6" max="6" width="12.42578125" style="1" customWidth="1"/>
    <col min="7" max="7" width="6.7109375" style="1" customWidth="1"/>
    <col min="8" max="8" width="7.140625" style="1" customWidth="1"/>
    <col min="9" max="9" width="6.5703125" style="1" customWidth="1"/>
    <col min="10" max="10" width="11.140625" style="1" customWidth="1"/>
    <col min="11" max="11" width="8.7109375" style="1" customWidth="1"/>
    <col min="12" max="12" width="6" style="8" customWidth="1"/>
    <col min="13" max="13" width="7.7109375" style="8" customWidth="1"/>
    <col min="14" max="14" width="8" style="1" customWidth="1"/>
    <col min="15" max="15" width="13.42578125" style="1" customWidth="1"/>
    <col min="16" max="16384" width="9.140625" style="1"/>
  </cols>
  <sheetData>
    <row r="1" spans="1:15" x14ac:dyDescent="0.25">
      <c r="A1" s="58" t="s">
        <v>1</v>
      </c>
      <c r="B1" s="58"/>
      <c r="C1" s="58"/>
      <c r="D1" s="58"/>
      <c r="E1" s="54" t="s">
        <v>59</v>
      </c>
      <c r="F1" s="54"/>
      <c r="G1" s="54"/>
      <c r="H1" s="54"/>
      <c r="I1" s="54"/>
      <c r="J1" s="54"/>
      <c r="K1" s="54"/>
      <c r="L1" s="54"/>
      <c r="M1" s="54"/>
      <c r="N1" s="54"/>
    </row>
    <row r="2" spans="1:15" ht="19.5" customHeight="1" x14ac:dyDescent="0.25">
      <c r="A2" s="59" t="s">
        <v>2</v>
      </c>
      <c r="B2" s="59"/>
      <c r="C2" s="59"/>
      <c r="D2" s="59"/>
      <c r="E2" s="54" t="s">
        <v>47</v>
      </c>
      <c r="F2" s="54"/>
      <c r="G2" s="54"/>
      <c r="H2" s="54"/>
      <c r="I2" s="54"/>
      <c r="J2" s="54"/>
      <c r="K2" s="54"/>
      <c r="L2" s="54"/>
      <c r="M2" s="54"/>
      <c r="N2" s="54"/>
    </row>
    <row r="3" spans="1:15" ht="20.25" customHeight="1" x14ac:dyDescent="0.25">
      <c r="E3" s="60" t="s">
        <v>18</v>
      </c>
      <c r="F3" s="60"/>
      <c r="G3" s="60"/>
      <c r="H3" s="60"/>
      <c r="I3" s="60"/>
      <c r="J3" s="60"/>
      <c r="K3" s="60"/>
      <c r="L3" s="60"/>
      <c r="M3" s="60"/>
      <c r="N3" s="60"/>
    </row>
    <row r="4" spans="1:15" ht="18.75" customHeight="1" x14ac:dyDescent="0.25">
      <c r="E4" s="54" t="s">
        <v>61</v>
      </c>
      <c r="F4" s="54"/>
      <c r="G4" s="54"/>
      <c r="H4" s="54"/>
      <c r="I4" s="54"/>
      <c r="J4" s="54"/>
      <c r="K4" s="54"/>
      <c r="L4" s="54"/>
      <c r="M4" s="54"/>
      <c r="N4" s="54"/>
    </row>
    <row r="5" spans="1:15" ht="18.75" customHeight="1" x14ac:dyDescent="0.25">
      <c r="E5" s="57" t="s">
        <v>78</v>
      </c>
      <c r="F5" s="57"/>
      <c r="G5" s="57"/>
      <c r="H5" s="57"/>
      <c r="I5" s="57"/>
      <c r="J5" s="57"/>
      <c r="K5" s="57"/>
      <c r="L5" s="57"/>
      <c r="M5" s="57"/>
      <c r="N5" s="57"/>
    </row>
    <row r="6" spans="1:15" ht="15.75" customHeight="1" x14ac:dyDescent="0.25">
      <c r="E6" s="57" t="s">
        <v>79</v>
      </c>
      <c r="F6" s="57"/>
      <c r="G6" s="57"/>
      <c r="H6" s="57"/>
      <c r="I6" s="57"/>
      <c r="J6" s="57"/>
      <c r="K6" s="57"/>
      <c r="L6" s="57"/>
      <c r="M6" s="57"/>
      <c r="N6" s="57"/>
    </row>
    <row r="7" spans="1:15" ht="10.5" customHeight="1" x14ac:dyDescent="0.25"/>
    <row r="8" spans="1:15" s="7" customFormat="1" ht="42" customHeight="1" x14ac:dyDescent="0.2">
      <c r="A8" s="47" t="s">
        <v>0</v>
      </c>
      <c r="B8" s="47" t="s">
        <v>3</v>
      </c>
      <c r="C8" s="47" t="s">
        <v>4</v>
      </c>
      <c r="D8" s="47"/>
      <c r="E8" s="48" t="s">
        <v>5</v>
      </c>
      <c r="F8" s="49" t="s">
        <v>12</v>
      </c>
      <c r="G8" s="51" t="s">
        <v>54</v>
      </c>
      <c r="H8" s="52"/>
      <c r="I8" s="53"/>
      <c r="J8" s="49" t="s">
        <v>51</v>
      </c>
      <c r="K8" s="51" t="s">
        <v>9</v>
      </c>
      <c r="L8" s="52"/>
      <c r="M8" s="53"/>
      <c r="N8" s="61" t="s">
        <v>15</v>
      </c>
      <c r="O8" s="62"/>
    </row>
    <row r="9" spans="1:15" s="7" customFormat="1" ht="40.5" customHeight="1" x14ac:dyDescent="0.2">
      <c r="A9" s="47"/>
      <c r="B9" s="47"/>
      <c r="C9" s="47"/>
      <c r="D9" s="47"/>
      <c r="E9" s="47"/>
      <c r="F9" s="50"/>
      <c r="G9" s="16" t="s">
        <v>49</v>
      </c>
      <c r="H9" s="13" t="s">
        <v>17</v>
      </c>
      <c r="I9" s="6" t="s">
        <v>8</v>
      </c>
      <c r="J9" s="50"/>
      <c r="K9" s="6" t="s">
        <v>13</v>
      </c>
      <c r="L9" s="6" t="s">
        <v>6</v>
      </c>
      <c r="M9" s="6" t="s">
        <v>14</v>
      </c>
      <c r="N9" s="63"/>
      <c r="O9" s="64"/>
    </row>
    <row r="10" spans="1:15" s="5" customFormat="1" ht="20.100000000000001" customHeight="1" x14ac:dyDescent="0.25">
      <c r="A10" s="10">
        <v>1</v>
      </c>
      <c r="B10" s="22" t="s">
        <v>25</v>
      </c>
      <c r="C10" s="19" t="s">
        <v>26</v>
      </c>
      <c r="D10" s="20" t="s">
        <v>27</v>
      </c>
      <c r="E10" s="21">
        <v>35485</v>
      </c>
      <c r="F10" s="14">
        <v>9</v>
      </c>
      <c r="G10" s="12">
        <v>8</v>
      </c>
      <c r="H10" s="12"/>
      <c r="I10" s="12">
        <f>G10</f>
        <v>8</v>
      </c>
      <c r="J10" s="12">
        <v>7</v>
      </c>
      <c r="K10" s="17">
        <f>ROUND((J10*7+I10*2+F10)/10,1)</f>
        <v>7.4</v>
      </c>
      <c r="L10" s="15" t="str">
        <f>IF(K10&gt;=8.5,"A",IF(K10&gt;=7,"B",IF(K10&gt;=5.5,"C",IF(K10&gt;=4,"D",IF(AND(K10&lt;4,K10&gt;=0),"F",IF(AND(F10="",I10="",J10=""),"I",IF(OR(F10&lt;&gt;"",I10&lt;&gt;"",J10&lt;&gt;""),"X","R")))))))</f>
        <v>B</v>
      </c>
      <c r="M10" s="18">
        <f>IF(L10="A",4,IF(L10="B",3,IF(L10="C",2,IF(L10="D",1,0))))</f>
        <v>3</v>
      </c>
      <c r="N10" s="9" t="str">
        <f>IF(L10="A","GIỎI",IF(L10="B","KHÁ",IF(L10="C","TB",IF(L10="D","TB YẾU","KÉM"))))</f>
        <v>KHÁ</v>
      </c>
      <c r="O10" s="4" t="str">
        <f>IF(OR(K10&lt;4,J10&lt;=2),"KHÔNG ĐẠT","ĐẠT")</f>
        <v>ĐẠT</v>
      </c>
    </row>
    <row r="11" spans="1:15" s="5" customFormat="1" ht="20.100000000000001" customHeight="1" x14ac:dyDescent="0.25">
      <c r="A11" s="37"/>
      <c r="B11" s="38"/>
      <c r="C11" s="39"/>
      <c r="D11" s="39"/>
      <c r="E11" s="40"/>
      <c r="F11" s="41"/>
      <c r="G11" s="41"/>
      <c r="H11" s="41"/>
      <c r="I11" s="41"/>
      <c r="J11" s="41"/>
      <c r="K11" s="42"/>
      <c r="L11" s="43"/>
      <c r="M11" s="44"/>
      <c r="N11" s="45"/>
      <c r="O11" s="46"/>
    </row>
    <row r="12" spans="1:15" s="5" customFormat="1" ht="20.100000000000001" customHeight="1" x14ac:dyDescent="0.25">
      <c r="A12" s="37"/>
      <c r="B12" s="38"/>
      <c r="C12" s="39"/>
      <c r="D12" s="39"/>
      <c r="E12" s="40"/>
      <c r="F12" s="41"/>
      <c r="G12" s="41"/>
      <c r="H12" s="41"/>
      <c r="I12" s="41"/>
      <c r="J12" s="41"/>
      <c r="K12" s="42"/>
      <c r="L12" s="43"/>
      <c r="M12" s="44"/>
      <c r="N12" s="45"/>
      <c r="O12" s="46"/>
    </row>
    <row r="13" spans="1:15" ht="16.5" x14ac:dyDescent="0.25">
      <c r="B13" s="3" t="s">
        <v>60</v>
      </c>
      <c r="K13" s="56"/>
      <c r="L13" s="56"/>
      <c r="M13" s="56"/>
      <c r="N13" s="56"/>
    </row>
    <row r="14" spans="1:15" ht="19.5" customHeight="1" x14ac:dyDescent="0.25">
      <c r="B14" s="54" t="s">
        <v>52</v>
      </c>
      <c r="C14" s="54"/>
      <c r="D14" s="54"/>
      <c r="E14" s="54" t="s">
        <v>10</v>
      </c>
      <c r="F14" s="54"/>
      <c r="G14" s="54"/>
      <c r="H14" s="54" t="s">
        <v>11</v>
      </c>
      <c r="I14" s="54"/>
      <c r="J14" s="54"/>
      <c r="K14" s="24"/>
      <c r="L14" s="55" t="s">
        <v>55</v>
      </c>
      <c r="M14" s="55"/>
      <c r="N14" s="55"/>
    </row>
    <row r="15" spans="1:15" x14ac:dyDescent="0.25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5"/>
      <c r="M15" s="25"/>
      <c r="N15" s="25"/>
    </row>
    <row r="16" spans="1:15" x14ac:dyDescent="0.25">
      <c r="C16" s="2"/>
    </row>
    <row r="18" spans="2:14" ht="12" customHeight="1" x14ac:dyDescent="0.25"/>
    <row r="19" spans="2:14" ht="24.75" customHeight="1" x14ac:dyDescent="0.25">
      <c r="B19" s="54" t="s">
        <v>53</v>
      </c>
      <c r="C19" s="54"/>
      <c r="D19" s="11"/>
      <c r="E19" s="54" t="s">
        <v>57</v>
      </c>
      <c r="F19" s="54"/>
      <c r="G19" s="54"/>
      <c r="H19" s="54" t="s">
        <v>56</v>
      </c>
      <c r="I19" s="54"/>
      <c r="J19" s="54"/>
      <c r="K19" s="11"/>
      <c r="L19" s="11" t="s">
        <v>58</v>
      </c>
      <c r="M19" s="11"/>
      <c r="N19" s="11"/>
    </row>
  </sheetData>
  <mergeCells count="25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B19:C19"/>
    <mergeCell ref="E19:G19"/>
    <mergeCell ref="H19:J19"/>
    <mergeCell ref="N8:O9"/>
    <mergeCell ref="K13:N13"/>
    <mergeCell ref="B14:D14"/>
    <mergeCell ref="E14:G14"/>
    <mergeCell ref="H14:J14"/>
    <mergeCell ref="L14:N14"/>
  </mergeCells>
  <pageMargins left="0.17" right="0.16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0"/>
  <sheetViews>
    <sheetView topLeftCell="A4" workbookViewId="0">
      <selection activeCell="E19" sqref="E19"/>
    </sheetView>
  </sheetViews>
  <sheetFormatPr defaultRowHeight="15.75" x14ac:dyDescent="0.25"/>
  <cols>
    <col min="1" max="1" width="4.5703125" style="1" bestFit="1" customWidth="1"/>
    <col min="2" max="2" width="13" style="1" customWidth="1"/>
    <col min="3" max="3" width="16" style="1" customWidth="1"/>
    <col min="4" max="4" width="8" style="1" customWidth="1"/>
    <col min="5" max="5" width="12.42578125" style="26" customWidth="1"/>
    <col min="6" max="6" width="12.42578125" style="1" customWidth="1"/>
    <col min="7" max="7" width="6.7109375" style="1" customWidth="1"/>
    <col min="8" max="8" width="7.42578125" style="1" customWidth="1"/>
    <col min="9" max="9" width="6.5703125" style="1" customWidth="1"/>
    <col min="10" max="10" width="11.140625" style="1" customWidth="1"/>
    <col min="11" max="11" width="8.7109375" style="1" customWidth="1"/>
    <col min="12" max="12" width="6" style="8" customWidth="1"/>
    <col min="13" max="13" width="7.7109375" style="8" customWidth="1"/>
    <col min="14" max="14" width="8" style="1" customWidth="1"/>
    <col min="15" max="15" width="13.42578125" style="1" customWidth="1"/>
    <col min="16" max="16384" width="9.140625" style="1"/>
  </cols>
  <sheetData>
    <row r="1" spans="1:15" x14ac:dyDescent="0.25">
      <c r="A1" s="58" t="s">
        <v>1</v>
      </c>
      <c r="B1" s="58"/>
      <c r="C1" s="58"/>
      <c r="D1" s="58"/>
      <c r="E1" s="54" t="s">
        <v>7</v>
      </c>
      <c r="F1" s="54"/>
      <c r="G1" s="54"/>
      <c r="H1" s="54"/>
      <c r="I1" s="54"/>
      <c r="J1" s="54"/>
      <c r="K1" s="54"/>
      <c r="L1" s="54"/>
      <c r="M1" s="54"/>
      <c r="N1" s="54"/>
    </row>
    <row r="2" spans="1:15" ht="19.5" customHeight="1" x14ac:dyDescent="0.25">
      <c r="A2" s="59" t="s">
        <v>2</v>
      </c>
      <c r="B2" s="59"/>
      <c r="C2" s="59"/>
      <c r="D2" s="59"/>
      <c r="E2" s="54" t="s">
        <v>47</v>
      </c>
      <c r="F2" s="54"/>
      <c r="G2" s="54"/>
      <c r="H2" s="54"/>
      <c r="I2" s="54"/>
      <c r="J2" s="54"/>
      <c r="K2" s="54"/>
      <c r="L2" s="54"/>
      <c r="M2" s="54"/>
      <c r="N2" s="54"/>
    </row>
    <row r="3" spans="1:15" ht="20.25" customHeight="1" x14ac:dyDescent="0.25">
      <c r="E3" s="60" t="s">
        <v>18</v>
      </c>
      <c r="F3" s="60"/>
      <c r="G3" s="60"/>
      <c r="H3" s="60"/>
      <c r="I3" s="60"/>
      <c r="J3" s="60"/>
      <c r="K3" s="60"/>
      <c r="L3" s="60"/>
      <c r="M3" s="60"/>
      <c r="N3" s="60"/>
    </row>
    <row r="4" spans="1:15" ht="18.75" customHeight="1" x14ac:dyDescent="0.25">
      <c r="E4" s="54" t="s">
        <v>81</v>
      </c>
      <c r="F4" s="54"/>
      <c r="G4" s="54"/>
      <c r="H4" s="54"/>
      <c r="I4" s="54"/>
      <c r="J4" s="54"/>
      <c r="K4" s="54"/>
      <c r="L4" s="54"/>
      <c r="M4" s="54"/>
      <c r="N4" s="54"/>
    </row>
    <row r="5" spans="1:15" ht="18.75" customHeight="1" x14ac:dyDescent="0.25">
      <c r="E5" s="57" t="s">
        <v>62</v>
      </c>
      <c r="F5" s="57"/>
      <c r="G5" s="57"/>
      <c r="H5" s="57"/>
      <c r="I5" s="57"/>
      <c r="J5" s="57"/>
      <c r="K5" s="57"/>
      <c r="L5" s="57"/>
      <c r="M5" s="57"/>
      <c r="N5" s="57"/>
    </row>
    <row r="6" spans="1:15" ht="15.75" customHeight="1" x14ac:dyDescent="0.25">
      <c r="E6" s="57" t="s">
        <v>63</v>
      </c>
      <c r="F6" s="57"/>
      <c r="G6" s="57"/>
      <c r="H6" s="57"/>
      <c r="I6" s="57"/>
      <c r="J6" s="57"/>
      <c r="K6" s="57"/>
      <c r="L6" s="57"/>
      <c r="M6" s="57"/>
      <c r="N6" s="57"/>
    </row>
    <row r="7" spans="1:15" ht="10.5" customHeight="1" x14ac:dyDescent="0.25"/>
    <row r="8" spans="1:15" s="7" customFormat="1" ht="42" customHeight="1" x14ac:dyDescent="0.2">
      <c r="A8" s="47" t="s">
        <v>0</v>
      </c>
      <c r="B8" s="47" t="s">
        <v>3</v>
      </c>
      <c r="C8" s="47" t="s">
        <v>4</v>
      </c>
      <c r="D8" s="47"/>
      <c r="E8" s="48" t="s">
        <v>5</v>
      </c>
      <c r="F8" s="49" t="s">
        <v>12</v>
      </c>
      <c r="G8" s="51" t="s">
        <v>50</v>
      </c>
      <c r="H8" s="52"/>
      <c r="I8" s="53"/>
      <c r="J8" s="49" t="s">
        <v>51</v>
      </c>
      <c r="K8" s="51" t="s">
        <v>9</v>
      </c>
      <c r="L8" s="52"/>
      <c r="M8" s="53"/>
      <c r="N8" s="61" t="s">
        <v>15</v>
      </c>
      <c r="O8" s="62"/>
    </row>
    <row r="9" spans="1:15" s="7" customFormat="1" ht="40.5" customHeight="1" x14ac:dyDescent="0.2">
      <c r="A9" s="47"/>
      <c r="B9" s="47"/>
      <c r="C9" s="47"/>
      <c r="D9" s="47"/>
      <c r="E9" s="47"/>
      <c r="F9" s="50"/>
      <c r="G9" s="16" t="s">
        <v>48</v>
      </c>
      <c r="H9" s="13" t="s">
        <v>17</v>
      </c>
      <c r="I9" s="6" t="s">
        <v>8</v>
      </c>
      <c r="J9" s="50"/>
      <c r="K9" s="6" t="s">
        <v>13</v>
      </c>
      <c r="L9" s="6" t="s">
        <v>6</v>
      </c>
      <c r="M9" s="6" t="s">
        <v>14</v>
      </c>
      <c r="N9" s="63"/>
      <c r="O9" s="64"/>
    </row>
    <row r="10" spans="1:15" s="5" customFormat="1" ht="21.95" customHeight="1" x14ac:dyDescent="0.25">
      <c r="A10" s="10">
        <v>1</v>
      </c>
      <c r="B10" s="22" t="s">
        <v>19</v>
      </c>
      <c r="C10" s="19" t="s">
        <v>20</v>
      </c>
      <c r="D10" s="20" t="s">
        <v>21</v>
      </c>
      <c r="E10" s="27">
        <v>34417</v>
      </c>
      <c r="F10" s="14">
        <v>0</v>
      </c>
      <c r="G10" s="12">
        <v>0</v>
      </c>
      <c r="H10" s="14">
        <v>0</v>
      </c>
      <c r="I10" s="12">
        <f>(H10+G10)/2</f>
        <v>0</v>
      </c>
      <c r="J10" s="12">
        <v>0</v>
      </c>
      <c r="K10" s="17">
        <f>ROUND((J10*7+I10*2+F10)/10,1)</f>
        <v>0</v>
      </c>
      <c r="L10" s="15" t="str">
        <f>IF(K10&gt;=8.5,"A",IF(K10&gt;=7,"B",IF(K10&gt;=5.5,"C",IF(K10&gt;=4,"D",IF(AND(K10&lt;4,K10&gt;=0),"F",IF(AND(F10="",I10="",J10=""),"I",IF(OR(F10&lt;&gt;"",I10&lt;&gt;"",J10&lt;&gt;""),"X","R")))))))</f>
        <v>F</v>
      </c>
      <c r="M10" s="18">
        <f>IF(L10="A",4,IF(L10="B",3,IF(L10="C",2,IF(L10="D",1,0))))</f>
        <v>0</v>
      </c>
      <c r="N10" s="9" t="str">
        <f>IF(L10="A","GIỎI",IF(L10="B","KHÁ",IF(L10="C","TB",IF(L10="D","TB YẾU","KÉM"))))</f>
        <v>KÉM</v>
      </c>
      <c r="O10" s="4" t="str">
        <f>IF(OR(K10&lt;4,J10&lt;=2),"KHÔNG ĐẠT","ĐẠT")</f>
        <v>KHÔNG ĐẠT</v>
      </c>
    </row>
    <row r="11" spans="1:15" s="5" customFormat="1" ht="21.95" customHeight="1" x14ac:dyDescent="0.25">
      <c r="A11" s="10">
        <v>2</v>
      </c>
      <c r="B11" s="22" t="s">
        <v>28</v>
      </c>
      <c r="C11" s="19" t="s">
        <v>29</v>
      </c>
      <c r="D11" s="20" t="s">
        <v>27</v>
      </c>
      <c r="E11" s="27">
        <v>34193</v>
      </c>
      <c r="F11" s="14">
        <v>0</v>
      </c>
      <c r="G11" s="14">
        <v>0</v>
      </c>
      <c r="H11" s="14">
        <v>0</v>
      </c>
      <c r="I11" s="12">
        <f>(H11+G11)/2</f>
        <v>0</v>
      </c>
      <c r="J11" s="12">
        <v>0</v>
      </c>
      <c r="K11" s="17">
        <f>ROUND((J11*7+I11*2+F11)/10,1)</f>
        <v>0</v>
      </c>
      <c r="L11" s="15" t="str">
        <f>IF(K11&gt;=8.5,"A",IF(K11&gt;=7,"B",IF(K11&gt;=5.5,"C",IF(K11&gt;=4,"D",IF(AND(K11&lt;4,K11&gt;=0),"F",IF(AND(F11="",I11="",J11=""),"I",IF(OR(F11&lt;&gt;"",I11&lt;&gt;"",J11&lt;&gt;""),"X","R")))))))</f>
        <v>F</v>
      </c>
      <c r="M11" s="18">
        <f>IF(L11="A",4,IF(L11="B",3,IF(L11="C",2,IF(L11="D",1,0))))</f>
        <v>0</v>
      </c>
      <c r="N11" s="9" t="str">
        <f>IF(L11="A","GIỎI",IF(L11="B","KHÁ",IF(L11="C","TB",IF(L11="D","TB YẾU","KÉM"))))</f>
        <v>KÉM</v>
      </c>
      <c r="O11" s="4" t="str">
        <f>IF(OR(K11&lt;4,J11&lt;=2),"KHÔNG ĐẠT","ĐẠT")</f>
        <v>KHÔNG ĐẠT</v>
      </c>
    </row>
    <row r="12" spans="1:15" s="5" customFormat="1" ht="21.95" customHeight="1" x14ac:dyDescent="0.25">
      <c r="A12" s="10">
        <v>3</v>
      </c>
      <c r="B12" s="22" t="s">
        <v>30</v>
      </c>
      <c r="C12" s="19" t="s">
        <v>16</v>
      </c>
      <c r="D12" s="20" t="s">
        <v>31</v>
      </c>
      <c r="E12" s="27">
        <v>35463</v>
      </c>
      <c r="F12" s="14">
        <v>0</v>
      </c>
      <c r="G12" s="14">
        <v>0</v>
      </c>
      <c r="H12" s="14">
        <v>0</v>
      </c>
      <c r="I12" s="12">
        <f>(H12+G12)/2</f>
        <v>0</v>
      </c>
      <c r="J12" s="12">
        <v>0</v>
      </c>
      <c r="K12" s="17">
        <f>ROUND((J12*7+I12*2+F12)/10,1)</f>
        <v>0</v>
      </c>
      <c r="L12" s="15" t="str">
        <f>IF(K12&gt;=8.5,"A",IF(K12&gt;=7,"B",IF(K12&gt;=5.5,"C",IF(K12&gt;=4,"D",IF(AND(K12&lt;4,K12&gt;=0),"F",IF(AND(F12="",I12="",J12=""),"I",IF(OR(F12&lt;&gt;"",I12&lt;&gt;"",J12&lt;&gt;""),"X","R")))))))</f>
        <v>F</v>
      </c>
      <c r="M12" s="18">
        <f>IF(L12="A",4,IF(L12="B",3,IF(L12="C",2,IF(L12="D",1,0))))</f>
        <v>0</v>
      </c>
      <c r="N12" s="9" t="str">
        <f>IF(L12="A","GIỎI",IF(L12="B","KHÁ",IF(L12="C","TB",IF(L12="D","TB YẾU","KÉM"))))</f>
        <v>KÉM</v>
      </c>
      <c r="O12" s="4" t="str">
        <f>IF(OR(K12&lt;4,J12&lt;=2),"KHÔNG ĐẠT","ĐẠT")</f>
        <v>KHÔNG ĐẠT</v>
      </c>
    </row>
    <row r="13" spans="1:15" s="5" customFormat="1" ht="21.95" customHeight="1" x14ac:dyDescent="0.25">
      <c r="A13" s="10">
        <v>4</v>
      </c>
      <c r="B13" s="22" t="s">
        <v>35</v>
      </c>
      <c r="C13" s="19" t="s">
        <v>36</v>
      </c>
      <c r="D13" s="20" t="s">
        <v>37</v>
      </c>
      <c r="E13" s="27">
        <v>35652</v>
      </c>
      <c r="F13" s="14">
        <v>0</v>
      </c>
      <c r="G13" s="14">
        <v>0</v>
      </c>
      <c r="H13" s="14">
        <v>0</v>
      </c>
      <c r="I13" s="12">
        <f>(H13+G13)/2</f>
        <v>0</v>
      </c>
      <c r="J13" s="12">
        <v>0</v>
      </c>
      <c r="K13" s="17">
        <f>ROUND((J13*7+I13*2+F13)/10,1)</f>
        <v>0</v>
      </c>
      <c r="L13" s="15" t="str">
        <f>IF(K13&gt;=8.5,"A",IF(K13&gt;=7,"B",IF(K13&gt;=5.5,"C",IF(K13&gt;=4,"D",IF(AND(K13&lt;4,K13&gt;=0),"F",IF(AND(F13="",I13="",J13=""),"I",IF(OR(F13&lt;&gt;"",I13&lt;&gt;"",J13&lt;&gt;""),"X","R")))))))</f>
        <v>F</v>
      </c>
      <c r="M13" s="18">
        <f>IF(L13="A",4,IF(L13="B",3,IF(L13="C",2,IF(L13="D",1,0))))</f>
        <v>0</v>
      </c>
      <c r="N13" s="9" t="str">
        <f>IF(L13="A","GIỎI",IF(L13="B","KHÁ",IF(L13="C","TB",IF(L13="D","TB YẾU","KÉM"))))</f>
        <v>KÉM</v>
      </c>
      <c r="O13" s="4" t="str">
        <f>IF(OR(K13&lt;4,J13&lt;=2),"KHÔNG ĐẠT","ĐẠT")</f>
        <v>KHÔNG ĐẠT</v>
      </c>
    </row>
    <row r="14" spans="1:15" ht="16.5" x14ac:dyDescent="0.25">
      <c r="B14" s="3" t="s">
        <v>82</v>
      </c>
      <c r="K14" s="56"/>
      <c r="L14" s="56"/>
      <c r="M14" s="56"/>
      <c r="N14" s="56"/>
    </row>
    <row r="15" spans="1:15" ht="19.5" customHeight="1" x14ac:dyDescent="0.25">
      <c r="B15" s="54" t="s">
        <v>52</v>
      </c>
      <c r="C15" s="54"/>
      <c r="D15" s="54"/>
      <c r="E15" s="54" t="s">
        <v>10</v>
      </c>
      <c r="F15" s="54"/>
      <c r="G15" s="54"/>
      <c r="H15" s="54" t="s">
        <v>11</v>
      </c>
      <c r="I15" s="54"/>
      <c r="J15" s="54"/>
      <c r="K15" s="24"/>
      <c r="L15" s="55" t="s">
        <v>55</v>
      </c>
      <c r="M15" s="55"/>
      <c r="N15" s="55"/>
    </row>
    <row r="16" spans="1:15" x14ac:dyDescent="0.25"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5"/>
      <c r="M16" s="25"/>
      <c r="N16" s="25"/>
    </row>
    <row r="17" spans="2:14" x14ac:dyDescent="0.25">
      <c r="C17" s="2"/>
      <c r="E17" s="1"/>
    </row>
    <row r="18" spans="2:14" x14ac:dyDescent="0.25">
      <c r="E18" s="1"/>
    </row>
    <row r="19" spans="2:14" ht="12" customHeight="1" x14ac:dyDescent="0.25">
      <c r="E19" s="1"/>
    </row>
    <row r="20" spans="2:14" ht="24.75" customHeight="1" x14ac:dyDescent="0.25">
      <c r="B20" s="54" t="s">
        <v>53</v>
      </c>
      <c r="C20" s="54"/>
      <c r="D20" s="11"/>
      <c r="E20" s="54" t="s">
        <v>57</v>
      </c>
      <c r="F20" s="54"/>
      <c r="G20" s="54"/>
      <c r="H20" s="54" t="s">
        <v>56</v>
      </c>
      <c r="I20" s="54"/>
      <c r="J20" s="54"/>
      <c r="K20" s="11"/>
      <c r="L20" s="11" t="s">
        <v>58</v>
      </c>
      <c r="M20" s="11"/>
      <c r="N20" s="11"/>
    </row>
  </sheetData>
  <mergeCells count="25">
    <mergeCell ref="B20:C20"/>
    <mergeCell ref="E20:G20"/>
    <mergeCell ref="H20:J20"/>
    <mergeCell ref="N8:O9"/>
    <mergeCell ref="K14:N14"/>
    <mergeCell ref="B15:D15"/>
    <mergeCell ref="E15:G15"/>
    <mergeCell ref="H15:J15"/>
    <mergeCell ref="L15:N15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1"/>
  <sheetViews>
    <sheetView workbookViewId="0">
      <selection activeCell="J14" sqref="J14"/>
    </sheetView>
  </sheetViews>
  <sheetFormatPr defaultRowHeight="15.75" x14ac:dyDescent="0.25"/>
  <cols>
    <col min="1" max="1" width="4.5703125" style="1" bestFit="1" customWidth="1"/>
    <col min="2" max="2" width="13" style="1" customWidth="1"/>
    <col min="3" max="3" width="13.7109375" style="1" customWidth="1"/>
    <col min="4" max="4" width="6.5703125" style="1" customWidth="1"/>
    <col min="5" max="5" width="11" style="1" customWidth="1"/>
    <col min="6" max="6" width="12.140625" style="1" customWidth="1"/>
    <col min="7" max="7" width="6.7109375" style="1" customWidth="1"/>
    <col min="8" max="8" width="7.140625" style="1" customWidth="1"/>
    <col min="9" max="9" width="6.5703125" style="1" customWidth="1"/>
    <col min="10" max="10" width="11.140625" style="1" customWidth="1"/>
    <col min="11" max="11" width="8.7109375" style="1" customWidth="1"/>
    <col min="12" max="12" width="6" style="8" customWidth="1"/>
    <col min="13" max="13" width="7.7109375" style="8" customWidth="1"/>
    <col min="14" max="14" width="8" style="1" customWidth="1"/>
    <col min="15" max="15" width="13.42578125" style="1" customWidth="1"/>
    <col min="16" max="16384" width="9.140625" style="1"/>
  </cols>
  <sheetData>
    <row r="1" spans="1:15" x14ac:dyDescent="0.25">
      <c r="A1" s="58" t="s">
        <v>1</v>
      </c>
      <c r="B1" s="58"/>
      <c r="C1" s="58"/>
      <c r="D1" s="58"/>
      <c r="E1" s="54" t="s">
        <v>7</v>
      </c>
      <c r="F1" s="54"/>
      <c r="G1" s="54"/>
      <c r="H1" s="54"/>
      <c r="I1" s="54"/>
      <c r="J1" s="54"/>
      <c r="K1" s="54"/>
      <c r="L1" s="54"/>
      <c r="M1" s="54"/>
      <c r="N1" s="54"/>
    </row>
    <row r="2" spans="1:15" ht="19.5" customHeight="1" x14ac:dyDescent="0.25">
      <c r="A2" s="59" t="s">
        <v>2</v>
      </c>
      <c r="B2" s="59"/>
      <c r="C2" s="59"/>
      <c r="D2" s="59"/>
      <c r="E2" s="54" t="s">
        <v>47</v>
      </c>
      <c r="F2" s="54"/>
      <c r="G2" s="54"/>
      <c r="H2" s="54"/>
      <c r="I2" s="54"/>
      <c r="J2" s="54"/>
      <c r="K2" s="54"/>
      <c r="L2" s="54"/>
      <c r="M2" s="54"/>
      <c r="N2" s="54"/>
    </row>
    <row r="3" spans="1:15" ht="20.25" customHeight="1" x14ac:dyDescent="0.25">
      <c r="E3" s="60" t="s">
        <v>18</v>
      </c>
      <c r="F3" s="60"/>
      <c r="G3" s="60"/>
      <c r="H3" s="60"/>
      <c r="I3" s="60"/>
      <c r="J3" s="60"/>
      <c r="K3" s="60"/>
      <c r="L3" s="60"/>
      <c r="M3" s="60"/>
      <c r="N3" s="60"/>
    </row>
    <row r="4" spans="1:15" ht="18.75" customHeight="1" x14ac:dyDescent="0.25">
      <c r="E4" s="54" t="s">
        <v>83</v>
      </c>
      <c r="F4" s="54"/>
      <c r="G4" s="54"/>
      <c r="H4" s="54"/>
      <c r="I4" s="54"/>
      <c r="J4" s="54"/>
      <c r="K4" s="54"/>
      <c r="L4" s="54"/>
      <c r="M4" s="54"/>
      <c r="N4" s="54"/>
    </row>
    <row r="5" spans="1:15" ht="18.75" customHeight="1" x14ac:dyDescent="0.25">
      <c r="E5" s="57" t="s">
        <v>64</v>
      </c>
      <c r="F5" s="57"/>
      <c r="G5" s="57"/>
      <c r="H5" s="57"/>
      <c r="I5" s="57"/>
      <c r="J5" s="57"/>
      <c r="K5" s="57"/>
      <c r="L5" s="57"/>
      <c r="M5" s="57"/>
      <c r="N5" s="57"/>
    </row>
    <row r="6" spans="1:15" ht="15.75" customHeight="1" x14ac:dyDescent="0.25">
      <c r="E6" s="57" t="s">
        <v>65</v>
      </c>
      <c r="F6" s="57"/>
      <c r="G6" s="57"/>
      <c r="H6" s="57"/>
      <c r="I6" s="57"/>
      <c r="J6" s="57"/>
      <c r="K6" s="57"/>
      <c r="L6" s="57"/>
      <c r="M6" s="57"/>
      <c r="N6" s="57"/>
    </row>
    <row r="7" spans="1:15" ht="10.5" customHeight="1" x14ac:dyDescent="0.25"/>
    <row r="8" spans="1:15" s="7" customFormat="1" ht="42" customHeight="1" x14ac:dyDescent="0.2">
      <c r="A8" s="47" t="s">
        <v>0</v>
      </c>
      <c r="B8" s="47" t="s">
        <v>3</v>
      </c>
      <c r="C8" s="47" t="s">
        <v>4</v>
      </c>
      <c r="D8" s="47"/>
      <c r="E8" s="48" t="s">
        <v>5</v>
      </c>
      <c r="F8" s="49" t="s">
        <v>12</v>
      </c>
      <c r="G8" s="51" t="s">
        <v>50</v>
      </c>
      <c r="H8" s="52"/>
      <c r="I8" s="53"/>
      <c r="J8" s="49" t="s">
        <v>51</v>
      </c>
      <c r="K8" s="51" t="s">
        <v>9</v>
      </c>
      <c r="L8" s="52"/>
      <c r="M8" s="53"/>
      <c r="N8" s="61" t="s">
        <v>15</v>
      </c>
      <c r="O8" s="62"/>
    </row>
    <row r="9" spans="1:15" s="7" customFormat="1" ht="40.5" customHeight="1" x14ac:dyDescent="0.2">
      <c r="A9" s="47"/>
      <c r="B9" s="47"/>
      <c r="C9" s="47"/>
      <c r="D9" s="47"/>
      <c r="E9" s="47"/>
      <c r="F9" s="50"/>
      <c r="G9" s="16" t="s">
        <v>49</v>
      </c>
      <c r="H9" s="13" t="s">
        <v>17</v>
      </c>
      <c r="I9" s="6" t="s">
        <v>8</v>
      </c>
      <c r="J9" s="50"/>
      <c r="K9" s="6" t="s">
        <v>13</v>
      </c>
      <c r="L9" s="6" t="s">
        <v>6</v>
      </c>
      <c r="M9" s="6" t="s">
        <v>14</v>
      </c>
      <c r="N9" s="63"/>
      <c r="O9" s="64"/>
    </row>
    <row r="10" spans="1:15" s="5" customFormat="1" ht="20.100000000000001" customHeight="1" x14ac:dyDescent="0.25">
      <c r="A10" s="10">
        <v>1</v>
      </c>
      <c r="B10" s="22" t="s">
        <v>19</v>
      </c>
      <c r="C10" s="19" t="s">
        <v>20</v>
      </c>
      <c r="D10" s="20" t="s">
        <v>21</v>
      </c>
      <c r="E10" s="21">
        <v>34417</v>
      </c>
      <c r="F10" s="28">
        <v>0</v>
      </c>
      <c r="G10" s="28">
        <v>0</v>
      </c>
      <c r="H10" s="12"/>
      <c r="I10" s="12">
        <f>G10</f>
        <v>0</v>
      </c>
      <c r="J10" s="12">
        <v>0</v>
      </c>
      <c r="K10" s="17">
        <f>ROUND((J10*7+I10*2+F10)/10,1)</f>
        <v>0</v>
      </c>
      <c r="L10" s="15" t="str">
        <f>IF(K10&gt;=8.5,"A",IF(K10&gt;=7,"B",IF(K10&gt;=5.5,"C",IF(K10&gt;=4,"D",IF(AND(K10&lt;4,K10&gt;=0),"F",IF(AND(F10="",I10="",J10=""),"I",IF(OR(F10&lt;&gt;"",I10&lt;&gt;"",J10&lt;&gt;""),"X","R")))))))</f>
        <v>F</v>
      </c>
      <c r="M10" s="18">
        <f>IF(L10="A",4,IF(L10="B",3,IF(L10="C",2,IF(L10="D",1,0))))</f>
        <v>0</v>
      </c>
      <c r="N10" s="9" t="str">
        <f>IF(L10="A","GIỎI",IF(L10="B","KHÁ",IF(L10="C","TB",IF(L10="D","TB YẾU","KÉM"))))</f>
        <v>KÉM</v>
      </c>
      <c r="O10" s="4" t="str">
        <f>IF(OR(K10&lt;4,J10&lt;=2),"KHÔNG ĐẠT","ĐẠT")</f>
        <v>KHÔNG ĐẠT</v>
      </c>
    </row>
    <row r="11" spans="1:15" s="5" customFormat="1" ht="20.100000000000001" customHeight="1" x14ac:dyDescent="0.25">
      <c r="A11" s="10">
        <v>2</v>
      </c>
      <c r="B11" s="22" t="s">
        <v>28</v>
      </c>
      <c r="C11" s="19" t="s">
        <v>29</v>
      </c>
      <c r="D11" s="20" t="s">
        <v>27</v>
      </c>
      <c r="E11" s="21">
        <v>34193</v>
      </c>
      <c r="F11" s="28">
        <v>0</v>
      </c>
      <c r="G11" s="28">
        <v>0</v>
      </c>
      <c r="H11" s="12"/>
      <c r="I11" s="12">
        <f>G11</f>
        <v>0</v>
      </c>
      <c r="J11" s="12">
        <v>0</v>
      </c>
      <c r="K11" s="17">
        <f>ROUND((J11*7+I11*2+F11)/10,1)</f>
        <v>0</v>
      </c>
      <c r="L11" s="15" t="str">
        <f>IF(K11&gt;=8.5,"A",IF(K11&gt;=7,"B",IF(K11&gt;=5.5,"C",IF(K11&gt;=4,"D",IF(AND(K11&lt;4,K11&gt;=0),"F",IF(AND(F11="",I11="",J11=""),"I",IF(OR(F11&lt;&gt;"",I11&lt;&gt;"",J11&lt;&gt;""),"X","R")))))))</f>
        <v>F</v>
      </c>
      <c r="M11" s="18">
        <f>IF(L11="A",4,IF(L11="B",3,IF(L11="C",2,IF(L11="D",1,0))))</f>
        <v>0</v>
      </c>
      <c r="N11" s="9" t="str">
        <f>IF(L11="A","GIỎI",IF(L11="B","KHÁ",IF(L11="C","TB",IF(L11="D","TB YẾU","KÉM"))))</f>
        <v>KÉM</v>
      </c>
      <c r="O11" s="4" t="str">
        <f>IF(OR(K11&lt;4,J11&lt;=2),"KHÔNG ĐẠT","ĐẠT")</f>
        <v>KHÔNG ĐẠT</v>
      </c>
    </row>
    <row r="12" spans="1:15" s="5" customFormat="1" ht="20.100000000000001" customHeight="1" x14ac:dyDescent="0.25">
      <c r="A12" s="10">
        <v>3</v>
      </c>
      <c r="B12" s="22" t="s">
        <v>30</v>
      </c>
      <c r="C12" s="19" t="s">
        <v>16</v>
      </c>
      <c r="D12" s="20" t="s">
        <v>31</v>
      </c>
      <c r="E12" s="21">
        <v>35463</v>
      </c>
      <c r="F12" s="28">
        <v>0</v>
      </c>
      <c r="G12" s="28">
        <v>0</v>
      </c>
      <c r="H12" s="12"/>
      <c r="I12" s="12">
        <f>G12</f>
        <v>0</v>
      </c>
      <c r="J12" s="12">
        <v>0</v>
      </c>
      <c r="K12" s="17">
        <f>ROUND((J12*7+I12*2+F12)/10,1)</f>
        <v>0</v>
      </c>
      <c r="L12" s="15" t="str">
        <f>IF(K12&gt;=8.5,"A",IF(K12&gt;=7,"B",IF(K12&gt;=5.5,"C",IF(K12&gt;=4,"D",IF(AND(K12&lt;4,K12&gt;=0),"F",IF(AND(F12="",I12="",J12=""),"I",IF(OR(F12&lt;&gt;"",I12&lt;&gt;"",J12&lt;&gt;""),"X","R")))))))</f>
        <v>F</v>
      </c>
      <c r="M12" s="18">
        <f>IF(L12="A",4,IF(L12="B",3,IF(L12="C",2,IF(L12="D",1,0))))</f>
        <v>0</v>
      </c>
      <c r="N12" s="9" t="str">
        <f>IF(L12="A","GIỎI",IF(L12="B","KHÁ",IF(L12="C","TB",IF(L12="D","TB YẾU","KÉM"))))</f>
        <v>KÉM</v>
      </c>
      <c r="O12" s="4" t="str">
        <f>IF(OR(K12&lt;4,J12&lt;=2),"KHÔNG ĐẠT","ĐẠT")</f>
        <v>KHÔNG ĐẠT</v>
      </c>
    </row>
    <row r="13" spans="1:15" s="5" customFormat="1" ht="20.100000000000001" customHeight="1" x14ac:dyDescent="0.25">
      <c r="A13" s="10">
        <v>4</v>
      </c>
      <c r="B13" s="22" t="s">
        <v>32</v>
      </c>
      <c r="C13" s="19" t="s">
        <v>33</v>
      </c>
      <c r="D13" s="20" t="s">
        <v>34</v>
      </c>
      <c r="E13" s="21">
        <v>35533</v>
      </c>
      <c r="F13" s="28">
        <v>6</v>
      </c>
      <c r="G13" s="28">
        <v>5</v>
      </c>
      <c r="H13" s="12"/>
      <c r="I13" s="12">
        <f>G13</f>
        <v>5</v>
      </c>
      <c r="J13" s="12">
        <v>4</v>
      </c>
      <c r="K13" s="17">
        <f>ROUND((J13*7+I13*2+F13)/10,1)</f>
        <v>4.4000000000000004</v>
      </c>
      <c r="L13" s="15" t="str">
        <f>IF(K13&gt;=8.5,"A",IF(K13&gt;=7,"B",IF(K13&gt;=5.5,"C",IF(K13&gt;=4,"D",IF(AND(K13&lt;4,K13&gt;=0),"F",IF(AND(F13="",I13="",J13=""),"I",IF(OR(F13&lt;&gt;"",I13&lt;&gt;"",J13&lt;&gt;""),"X","R")))))))</f>
        <v>D</v>
      </c>
      <c r="M13" s="18">
        <f>IF(L13="A",4,IF(L13="B",3,IF(L13="C",2,IF(L13="D",1,0))))</f>
        <v>1</v>
      </c>
      <c r="N13" s="9" t="str">
        <f>IF(L13="A","GIỎI",IF(L13="B","KHÁ",IF(L13="C","TB",IF(L13="D","TB YẾU","KÉM"))))</f>
        <v>TB YẾU</v>
      </c>
      <c r="O13" s="4" t="str">
        <f>IF(OR(K13&lt;4,J13&lt;=2),"KHÔNG ĐẠT","ĐẠT")</f>
        <v>ĐẠT</v>
      </c>
    </row>
    <row r="14" spans="1:15" s="5" customFormat="1" ht="20.100000000000001" customHeight="1" x14ac:dyDescent="0.25">
      <c r="A14" s="10">
        <v>5</v>
      </c>
      <c r="B14" s="22" t="s">
        <v>35</v>
      </c>
      <c r="C14" s="19" t="s">
        <v>36</v>
      </c>
      <c r="D14" s="20" t="s">
        <v>37</v>
      </c>
      <c r="E14" s="21">
        <v>35652</v>
      </c>
      <c r="F14" s="28">
        <v>0</v>
      </c>
      <c r="G14" s="28">
        <v>0</v>
      </c>
      <c r="H14" s="12"/>
      <c r="I14" s="12">
        <f>G14</f>
        <v>0</v>
      </c>
      <c r="J14" s="12">
        <v>0</v>
      </c>
      <c r="K14" s="17">
        <f>ROUND((J14*7+I14*2+F14)/10,1)</f>
        <v>0</v>
      </c>
      <c r="L14" s="15" t="str">
        <f>IF(K14&gt;=8.5,"A",IF(K14&gt;=7,"B",IF(K14&gt;=5.5,"C",IF(K14&gt;=4,"D",IF(AND(K14&lt;4,K14&gt;=0),"F",IF(AND(F14="",I14="",J14=""),"I",IF(OR(F14&lt;&gt;"",I14&lt;&gt;"",J14&lt;&gt;""),"X","R")))))))</f>
        <v>F</v>
      </c>
      <c r="M14" s="18">
        <f>IF(L14="A",4,IF(L14="B",3,IF(L14="C",2,IF(L14="D",1,0))))</f>
        <v>0</v>
      </c>
      <c r="N14" s="9" t="str">
        <f>IF(L14="A","GIỎI",IF(L14="B","KHÁ",IF(L14="C","TB",IF(L14="D","TB YẾU","KÉM"))))</f>
        <v>KÉM</v>
      </c>
      <c r="O14" s="4" t="str">
        <f>IF(OR(K14&lt;4,J14&lt;=2),"KHÔNG ĐẠT","ĐẠT")</f>
        <v>KHÔNG ĐẠT</v>
      </c>
    </row>
    <row r="15" spans="1:15" ht="16.5" x14ac:dyDescent="0.25">
      <c r="B15" s="3" t="s">
        <v>84</v>
      </c>
      <c r="K15" s="56"/>
      <c r="L15" s="56"/>
      <c r="M15" s="56"/>
      <c r="N15" s="56"/>
    </row>
    <row r="16" spans="1:15" ht="19.5" customHeight="1" x14ac:dyDescent="0.25">
      <c r="B16" s="54" t="s">
        <v>52</v>
      </c>
      <c r="C16" s="54"/>
      <c r="D16" s="54"/>
      <c r="E16" s="54" t="s">
        <v>10</v>
      </c>
      <c r="F16" s="54"/>
      <c r="G16" s="54"/>
      <c r="H16" s="54" t="s">
        <v>11</v>
      </c>
      <c r="I16" s="54"/>
      <c r="J16" s="54"/>
      <c r="K16" s="24"/>
      <c r="L16" s="55" t="s">
        <v>55</v>
      </c>
      <c r="M16" s="55"/>
      <c r="N16" s="55"/>
    </row>
    <row r="17" spans="2:14" x14ac:dyDescent="0.25"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5"/>
      <c r="M17" s="25"/>
      <c r="N17" s="25"/>
    </row>
    <row r="18" spans="2:14" x14ac:dyDescent="0.25">
      <c r="C18" s="2"/>
    </row>
    <row r="20" spans="2:14" ht="12" customHeight="1" x14ac:dyDescent="0.25"/>
    <row r="21" spans="2:14" ht="24.75" customHeight="1" x14ac:dyDescent="0.25">
      <c r="B21" s="54" t="s">
        <v>53</v>
      </c>
      <c r="C21" s="54"/>
      <c r="D21" s="11"/>
      <c r="E21" s="54" t="s">
        <v>57</v>
      </c>
      <c r="F21" s="54"/>
      <c r="G21" s="54"/>
      <c r="H21" s="54" t="s">
        <v>56</v>
      </c>
      <c r="I21" s="54"/>
      <c r="J21" s="54"/>
      <c r="K21" s="11"/>
      <c r="L21" s="54" t="s">
        <v>58</v>
      </c>
      <c r="M21" s="54"/>
      <c r="N21" s="54"/>
    </row>
  </sheetData>
  <mergeCells count="26">
    <mergeCell ref="B21:C21"/>
    <mergeCell ref="E21:G21"/>
    <mergeCell ref="H21:J21"/>
    <mergeCell ref="L21:N21"/>
    <mergeCell ref="N8:O9"/>
    <mergeCell ref="K15:N15"/>
    <mergeCell ref="B16:D16"/>
    <mergeCell ref="E16:G16"/>
    <mergeCell ref="H16:J16"/>
    <mergeCell ref="L16:N16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ageMargins left="0.2" right="0.24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18"/>
  <sheetViews>
    <sheetView workbookViewId="0">
      <selection activeCell="H18" sqref="H18:J18"/>
    </sheetView>
  </sheetViews>
  <sheetFormatPr defaultRowHeight="15.75" x14ac:dyDescent="0.25"/>
  <cols>
    <col min="1" max="1" width="4.5703125" style="1" bestFit="1" customWidth="1"/>
    <col min="2" max="2" width="13" style="1" customWidth="1"/>
    <col min="3" max="3" width="16" style="1" customWidth="1"/>
    <col min="4" max="4" width="8" style="1" customWidth="1"/>
    <col min="5" max="6" width="12.42578125" style="1" customWidth="1"/>
    <col min="7" max="7" width="6.7109375" style="1" customWidth="1"/>
    <col min="8" max="9" width="6.5703125" style="1" customWidth="1"/>
    <col min="10" max="10" width="11.140625" style="1" customWidth="1"/>
    <col min="11" max="11" width="8.7109375" style="1" customWidth="1"/>
    <col min="12" max="12" width="6" style="8" customWidth="1"/>
    <col min="13" max="13" width="7.7109375" style="8" customWidth="1"/>
    <col min="14" max="14" width="8" style="1" customWidth="1"/>
    <col min="15" max="15" width="13.42578125" style="1" customWidth="1"/>
    <col min="16" max="16384" width="9.140625" style="1"/>
  </cols>
  <sheetData>
    <row r="1" spans="1:15" x14ac:dyDescent="0.25">
      <c r="A1" s="58" t="s">
        <v>1</v>
      </c>
      <c r="B1" s="58"/>
      <c r="C1" s="58"/>
      <c r="D1" s="58"/>
      <c r="E1" s="54" t="s">
        <v>7</v>
      </c>
      <c r="F1" s="54"/>
      <c r="G1" s="54"/>
      <c r="H1" s="54"/>
      <c r="I1" s="54"/>
      <c r="J1" s="54"/>
      <c r="K1" s="54"/>
      <c r="L1" s="54"/>
      <c r="M1" s="54"/>
      <c r="N1" s="54"/>
    </row>
    <row r="2" spans="1:15" ht="19.5" customHeight="1" x14ac:dyDescent="0.25">
      <c r="A2" s="59" t="s">
        <v>2</v>
      </c>
      <c r="B2" s="59"/>
      <c r="C2" s="59"/>
      <c r="D2" s="59"/>
      <c r="E2" s="54" t="s">
        <v>47</v>
      </c>
      <c r="F2" s="54"/>
      <c r="G2" s="54"/>
      <c r="H2" s="54"/>
      <c r="I2" s="54"/>
      <c r="J2" s="54"/>
      <c r="K2" s="54"/>
      <c r="L2" s="54"/>
      <c r="M2" s="54"/>
      <c r="N2" s="54"/>
    </row>
    <row r="3" spans="1:15" ht="20.25" customHeight="1" x14ac:dyDescent="0.25">
      <c r="E3" s="60" t="s">
        <v>18</v>
      </c>
      <c r="F3" s="60"/>
      <c r="G3" s="60"/>
      <c r="H3" s="60"/>
      <c r="I3" s="60"/>
      <c r="J3" s="60"/>
      <c r="K3" s="60"/>
      <c r="L3" s="60"/>
      <c r="M3" s="60"/>
      <c r="N3" s="60"/>
    </row>
    <row r="4" spans="1:15" ht="18.75" customHeight="1" x14ac:dyDescent="0.25">
      <c r="E4" s="54" t="s">
        <v>81</v>
      </c>
      <c r="F4" s="54"/>
      <c r="G4" s="54"/>
      <c r="H4" s="54"/>
      <c r="I4" s="54"/>
      <c r="J4" s="54"/>
      <c r="K4" s="54"/>
      <c r="L4" s="54"/>
      <c r="M4" s="54"/>
      <c r="N4" s="54"/>
    </row>
    <row r="5" spans="1:15" ht="18.75" customHeight="1" x14ac:dyDescent="0.25">
      <c r="E5" s="57" t="s">
        <v>66</v>
      </c>
      <c r="F5" s="57"/>
      <c r="G5" s="57"/>
      <c r="H5" s="57"/>
      <c r="I5" s="57"/>
      <c r="J5" s="57"/>
      <c r="K5" s="57"/>
      <c r="L5" s="57"/>
      <c r="M5" s="57"/>
      <c r="N5" s="57"/>
    </row>
    <row r="6" spans="1:15" ht="15.75" customHeight="1" x14ac:dyDescent="0.25">
      <c r="E6" s="57" t="s">
        <v>67</v>
      </c>
      <c r="F6" s="57"/>
      <c r="G6" s="57"/>
      <c r="H6" s="57"/>
      <c r="I6" s="57"/>
      <c r="J6" s="57"/>
      <c r="K6" s="57"/>
      <c r="L6" s="57"/>
      <c r="M6" s="57"/>
      <c r="N6" s="57"/>
    </row>
    <row r="7" spans="1:15" ht="10.5" customHeight="1" x14ac:dyDescent="0.25"/>
    <row r="8" spans="1:15" s="7" customFormat="1" ht="42" customHeight="1" x14ac:dyDescent="0.2">
      <c r="A8" s="47" t="s">
        <v>0</v>
      </c>
      <c r="B8" s="47" t="s">
        <v>3</v>
      </c>
      <c r="C8" s="47" t="s">
        <v>4</v>
      </c>
      <c r="D8" s="47"/>
      <c r="E8" s="48" t="s">
        <v>5</v>
      </c>
      <c r="F8" s="49" t="s">
        <v>12</v>
      </c>
      <c r="G8" s="51" t="s">
        <v>54</v>
      </c>
      <c r="H8" s="52"/>
      <c r="I8" s="53"/>
      <c r="J8" s="49" t="s">
        <v>51</v>
      </c>
      <c r="K8" s="51" t="s">
        <v>9</v>
      </c>
      <c r="L8" s="52"/>
      <c r="M8" s="53"/>
      <c r="N8" s="61" t="s">
        <v>15</v>
      </c>
      <c r="O8" s="62"/>
    </row>
    <row r="9" spans="1:15" s="7" customFormat="1" ht="40.5" customHeight="1" x14ac:dyDescent="0.2">
      <c r="A9" s="47"/>
      <c r="B9" s="47"/>
      <c r="C9" s="47"/>
      <c r="D9" s="47"/>
      <c r="E9" s="47"/>
      <c r="F9" s="50"/>
      <c r="G9" s="16" t="s">
        <v>49</v>
      </c>
      <c r="H9" s="13" t="s">
        <v>17</v>
      </c>
      <c r="I9" s="6" t="s">
        <v>8</v>
      </c>
      <c r="J9" s="50"/>
      <c r="K9" s="6" t="s">
        <v>13</v>
      </c>
      <c r="L9" s="6" t="s">
        <v>6</v>
      </c>
      <c r="M9" s="6" t="s">
        <v>14</v>
      </c>
      <c r="N9" s="63"/>
      <c r="O9" s="64"/>
    </row>
    <row r="10" spans="1:15" s="5" customFormat="1" ht="20.100000000000001" customHeight="1" x14ac:dyDescent="0.25">
      <c r="A10" s="10">
        <v>1</v>
      </c>
      <c r="B10" s="22" t="s">
        <v>19</v>
      </c>
      <c r="C10" s="19" t="s">
        <v>20</v>
      </c>
      <c r="D10" s="20" t="s">
        <v>21</v>
      </c>
      <c r="E10" s="21">
        <v>34417</v>
      </c>
      <c r="F10" s="14">
        <v>0</v>
      </c>
      <c r="G10" s="12">
        <v>0</v>
      </c>
      <c r="H10" s="12"/>
      <c r="I10" s="12">
        <f>G10</f>
        <v>0</v>
      </c>
      <c r="J10" s="12">
        <v>0</v>
      </c>
      <c r="K10" s="17">
        <f>ROUND((J10*7+I10*2+F10)/10,1)</f>
        <v>0</v>
      </c>
      <c r="L10" s="15" t="str">
        <f>IF(K10&gt;=8.5,"A",IF(K10&gt;=7,"B",IF(K10&gt;=5.5,"C",IF(K10&gt;=4,"D",IF(AND(K10&lt;4,K10&gt;=0),"F",IF(AND(F10="",I10="",J10=""),"I",IF(OR(F10&lt;&gt;"",I10&lt;&gt;"",J10&lt;&gt;""),"X","R")))))))</f>
        <v>F</v>
      </c>
      <c r="M10" s="18">
        <f>IF(L10="A",4,IF(L10="B",3,IF(L10="C",2,IF(L10="D",1,0))))</f>
        <v>0</v>
      </c>
      <c r="N10" s="9" t="str">
        <f>IF(L10="A","GIỎI",IF(L10="B","KHÁ",IF(L10="C","TB",IF(L10="D","TB YẾU","KÉM"))))</f>
        <v>KÉM</v>
      </c>
      <c r="O10" s="4" t="str">
        <f>IF(OR(K10&lt;4,J10&lt;=2),"KHÔNG ĐẠT","ĐẠT")</f>
        <v>KHÔNG ĐẠT</v>
      </c>
    </row>
    <row r="11" spans="1:15" s="5" customFormat="1" ht="20.100000000000001" customHeight="1" x14ac:dyDescent="0.25">
      <c r="A11" s="10">
        <v>2</v>
      </c>
      <c r="B11" s="22" t="s">
        <v>41</v>
      </c>
      <c r="C11" s="19" t="s">
        <v>42</v>
      </c>
      <c r="D11" s="20" t="s">
        <v>43</v>
      </c>
      <c r="E11" s="21">
        <v>35628</v>
      </c>
      <c r="F11" s="14">
        <v>7</v>
      </c>
      <c r="G11" s="12">
        <v>6</v>
      </c>
      <c r="H11" s="12"/>
      <c r="I11" s="12">
        <f>G11</f>
        <v>6</v>
      </c>
      <c r="J11" s="12">
        <v>2</v>
      </c>
      <c r="K11" s="17">
        <f>ROUND((J11*7+I11*2+F11)/10,1)</f>
        <v>3.3</v>
      </c>
      <c r="L11" s="15" t="str">
        <f>IF(K11&gt;=8.5,"A",IF(K11&gt;=7,"B",IF(K11&gt;=5.5,"C",IF(K11&gt;=4,"D",IF(AND(K11&lt;4,K11&gt;=0),"F",IF(AND(#REF!="",I11="",J11=""),"I",IF(OR(#REF!&lt;&gt;"",I11&lt;&gt;"",J11&lt;&gt;""),"X","R")))))))</f>
        <v>F</v>
      </c>
      <c r="M11" s="18">
        <f>IF(L11="A",4,IF(L11="B",3,IF(L11="C",2,IF(L11="D",1,0))))</f>
        <v>0</v>
      </c>
      <c r="N11" s="9" t="str">
        <f>IF(L11="A","GIỎI",IF(L11="B","KHÁ",IF(L11="C","TB",IF(L11="D","TB YẾU","KÉM"))))</f>
        <v>KÉM</v>
      </c>
      <c r="O11" s="4" t="str">
        <f>IF(OR(K11&lt;4,J11&lt;=2),"KHÔNG ĐẠT","ĐẠT")</f>
        <v>KHÔNG ĐẠT</v>
      </c>
    </row>
    <row r="12" spans="1:15" ht="16.5" x14ac:dyDescent="0.25">
      <c r="B12" s="3" t="s">
        <v>85</v>
      </c>
      <c r="K12" s="56"/>
      <c r="L12" s="56"/>
      <c r="M12" s="56"/>
      <c r="N12" s="56"/>
    </row>
    <row r="13" spans="1:15" ht="19.5" customHeight="1" x14ac:dyDescent="0.25">
      <c r="B13" s="54" t="s">
        <v>52</v>
      </c>
      <c r="C13" s="54"/>
      <c r="D13" s="54"/>
      <c r="E13" s="54" t="s">
        <v>10</v>
      </c>
      <c r="F13" s="54"/>
      <c r="G13" s="54"/>
      <c r="H13" s="54" t="s">
        <v>11</v>
      </c>
      <c r="I13" s="54"/>
      <c r="J13" s="54"/>
      <c r="K13" s="24"/>
      <c r="L13" s="55" t="s">
        <v>55</v>
      </c>
      <c r="M13" s="55"/>
      <c r="N13" s="55"/>
    </row>
    <row r="14" spans="1:15" x14ac:dyDescent="0.25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5"/>
      <c r="M14" s="25"/>
      <c r="N14" s="25"/>
    </row>
    <row r="15" spans="1:15" x14ac:dyDescent="0.25">
      <c r="C15" s="2"/>
    </row>
    <row r="17" spans="2:14" ht="12" customHeight="1" x14ac:dyDescent="0.25"/>
    <row r="18" spans="2:14" ht="24.75" customHeight="1" x14ac:dyDescent="0.25">
      <c r="B18" s="54" t="s">
        <v>53</v>
      </c>
      <c r="C18" s="54"/>
      <c r="D18" s="11"/>
      <c r="E18" s="54" t="s">
        <v>57</v>
      </c>
      <c r="F18" s="54"/>
      <c r="G18" s="54"/>
      <c r="H18" s="54" t="s">
        <v>56</v>
      </c>
      <c r="I18" s="54"/>
      <c r="J18" s="54"/>
      <c r="K18" s="11"/>
      <c r="L18" s="11" t="s">
        <v>58</v>
      </c>
      <c r="M18" s="11"/>
      <c r="N18" s="11"/>
    </row>
  </sheetData>
  <mergeCells count="25">
    <mergeCell ref="B18:C18"/>
    <mergeCell ref="E18:G18"/>
    <mergeCell ref="H18:J18"/>
    <mergeCell ref="N8:O9"/>
    <mergeCell ref="K12:N12"/>
    <mergeCell ref="B13:D13"/>
    <mergeCell ref="E13:G13"/>
    <mergeCell ref="H13:J13"/>
    <mergeCell ref="L13:N13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0"/>
  <sheetViews>
    <sheetView topLeftCell="A4" workbookViewId="0">
      <selection activeCell="F16" sqref="F16"/>
    </sheetView>
  </sheetViews>
  <sheetFormatPr defaultRowHeight="15.75" x14ac:dyDescent="0.25"/>
  <cols>
    <col min="1" max="1" width="4.5703125" style="1" bestFit="1" customWidth="1"/>
    <col min="2" max="2" width="13" style="1" customWidth="1"/>
    <col min="3" max="3" width="16" style="1" customWidth="1"/>
    <col min="4" max="4" width="8" style="1" customWidth="1"/>
    <col min="5" max="6" width="12.42578125" style="1" customWidth="1"/>
    <col min="7" max="7" width="6.7109375" style="1" customWidth="1"/>
    <col min="8" max="8" width="6.28515625" style="1" customWidth="1"/>
    <col min="9" max="9" width="8" style="1" customWidth="1"/>
    <col min="10" max="10" width="11.140625" style="1" customWidth="1"/>
    <col min="11" max="11" width="8.7109375" style="1" customWidth="1"/>
    <col min="12" max="12" width="6" style="8" customWidth="1"/>
    <col min="13" max="13" width="7.7109375" style="8" customWidth="1"/>
    <col min="14" max="14" width="9.85546875" style="1" customWidth="1"/>
    <col min="15" max="15" width="13.42578125" style="1" customWidth="1"/>
    <col min="16" max="16384" width="9.140625" style="1"/>
  </cols>
  <sheetData>
    <row r="1" spans="1:15" x14ac:dyDescent="0.25">
      <c r="A1" s="58" t="s">
        <v>1</v>
      </c>
      <c r="B1" s="58"/>
      <c r="C1" s="58"/>
      <c r="D1" s="58"/>
      <c r="E1" s="54" t="s">
        <v>7</v>
      </c>
      <c r="F1" s="54"/>
      <c r="G1" s="54"/>
      <c r="H1" s="54"/>
      <c r="I1" s="54"/>
      <c r="J1" s="54"/>
      <c r="K1" s="54"/>
      <c r="L1" s="54"/>
      <c r="M1" s="54"/>
      <c r="N1" s="54"/>
    </row>
    <row r="2" spans="1:15" ht="19.5" customHeight="1" x14ac:dyDescent="0.25">
      <c r="A2" s="59" t="s">
        <v>2</v>
      </c>
      <c r="B2" s="59"/>
      <c r="C2" s="59"/>
      <c r="D2" s="59"/>
      <c r="E2" s="54" t="s">
        <v>47</v>
      </c>
      <c r="F2" s="54"/>
      <c r="G2" s="54"/>
      <c r="H2" s="54"/>
      <c r="I2" s="54"/>
      <c r="J2" s="54"/>
      <c r="K2" s="54"/>
      <c r="L2" s="54"/>
      <c r="M2" s="54"/>
      <c r="N2" s="54"/>
    </row>
    <row r="3" spans="1:15" ht="20.25" customHeight="1" x14ac:dyDescent="0.25">
      <c r="E3" s="60" t="s">
        <v>18</v>
      </c>
      <c r="F3" s="60"/>
      <c r="G3" s="60"/>
      <c r="H3" s="60"/>
      <c r="I3" s="60"/>
      <c r="J3" s="60"/>
      <c r="K3" s="60"/>
      <c r="L3" s="60"/>
      <c r="M3" s="60"/>
      <c r="N3" s="60"/>
    </row>
    <row r="4" spans="1:15" ht="18.75" customHeight="1" x14ac:dyDescent="0.25">
      <c r="E4" s="54" t="s">
        <v>81</v>
      </c>
      <c r="F4" s="54"/>
      <c r="G4" s="54"/>
      <c r="H4" s="54"/>
      <c r="I4" s="54"/>
      <c r="J4" s="54"/>
      <c r="K4" s="54"/>
      <c r="L4" s="54"/>
      <c r="M4" s="54"/>
      <c r="N4" s="54"/>
    </row>
    <row r="5" spans="1:15" ht="18.75" customHeight="1" x14ac:dyDescent="0.25">
      <c r="E5" s="57" t="s">
        <v>68</v>
      </c>
      <c r="F5" s="57"/>
      <c r="G5" s="57"/>
      <c r="H5" s="57"/>
      <c r="I5" s="57"/>
      <c r="J5" s="57"/>
      <c r="K5" s="57"/>
      <c r="L5" s="57"/>
      <c r="M5" s="57"/>
      <c r="N5" s="57"/>
    </row>
    <row r="6" spans="1:15" ht="15.75" customHeight="1" x14ac:dyDescent="0.25">
      <c r="E6" s="57" t="s">
        <v>69</v>
      </c>
      <c r="F6" s="57"/>
      <c r="G6" s="57"/>
      <c r="H6" s="57"/>
      <c r="I6" s="57"/>
      <c r="J6" s="57"/>
      <c r="K6" s="57"/>
      <c r="L6" s="57"/>
      <c r="M6" s="57"/>
      <c r="N6" s="57"/>
    </row>
    <row r="7" spans="1:15" ht="10.5" customHeight="1" x14ac:dyDescent="0.25"/>
    <row r="8" spans="1:15" s="7" customFormat="1" ht="42" customHeight="1" x14ac:dyDescent="0.2">
      <c r="A8" s="47" t="s">
        <v>0</v>
      </c>
      <c r="B8" s="47" t="s">
        <v>3</v>
      </c>
      <c r="C8" s="47" t="s">
        <v>4</v>
      </c>
      <c r="D8" s="47"/>
      <c r="E8" s="48" t="s">
        <v>5</v>
      </c>
      <c r="F8" s="49" t="s">
        <v>12</v>
      </c>
      <c r="G8" s="51" t="s">
        <v>50</v>
      </c>
      <c r="H8" s="52"/>
      <c r="I8" s="53"/>
      <c r="J8" s="49" t="s">
        <v>51</v>
      </c>
      <c r="K8" s="51" t="s">
        <v>9</v>
      </c>
      <c r="L8" s="52"/>
      <c r="M8" s="53"/>
      <c r="N8" s="61" t="s">
        <v>15</v>
      </c>
      <c r="O8" s="62"/>
    </row>
    <row r="9" spans="1:15" s="7" customFormat="1" ht="27" customHeight="1" x14ac:dyDescent="0.2">
      <c r="A9" s="47"/>
      <c r="B9" s="47"/>
      <c r="C9" s="47"/>
      <c r="D9" s="47"/>
      <c r="E9" s="47"/>
      <c r="F9" s="50"/>
      <c r="G9" s="16" t="s">
        <v>49</v>
      </c>
      <c r="H9" s="13" t="s">
        <v>17</v>
      </c>
      <c r="I9" s="6" t="s">
        <v>8</v>
      </c>
      <c r="J9" s="50"/>
      <c r="K9" s="6" t="s">
        <v>13</v>
      </c>
      <c r="L9" s="6" t="s">
        <v>6</v>
      </c>
      <c r="M9" s="6" t="s">
        <v>14</v>
      </c>
      <c r="N9" s="63"/>
      <c r="O9" s="64"/>
    </row>
    <row r="10" spans="1:15" s="5" customFormat="1" ht="20.100000000000001" customHeight="1" x14ac:dyDescent="0.25">
      <c r="A10" s="10">
        <v>1</v>
      </c>
      <c r="B10" s="22" t="s">
        <v>19</v>
      </c>
      <c r="C10" s="19" t="s">
        <v>20</v>
      </c>
      <c r="D10" s="20" t="s">
        <v>21</v>
      </c>
      <c r="E10" s="21">
        <v>34417</v>
      </c>
      <c r="F10" s="23">
        <v>0</v>
      </c>
      <c r="G10" s="23">
        <v>0</v>
      </c>
      <c r="H10" s="12"/>
      <c r="I10" s="12">
        <f>G10</f>
        <v>0</v>
      </c>
      <c r="J10" s="12">
        <v>0</v>
      </c>
      <c r="K10" s="17">
        <f>ROUND((J10*7+I10*2+F10)/10,1)</f>
        <v>0</v>
      </c>
      <c r="L10" s="15" t="str">
        <f>IF(K10&gt;=8.5,"A",IF(K10&gt;=7,"B",IF(K10&gt;=5.5,"C",IF(K10&gt;=4,"D",IF(AND(K10&lt;4,K10&gt;=0),"F",IF(AND(F10="",I10="",J10=""),"I",IF(OR(F10&lt;&gt;"",I10&lt;&gt;"",J10&lt;&gt;""),"X","R")))))))</f>
        <v>F</v>
      </c>
      <c r="M10" s="18">
        <f>IF(L10="A",4,IF(L10="B",3,IF(L10="C",2,IF(L10="D",1,0))))</f>
        <v>0</v>
      </c>
      <c r="N10" s="9" t="str">
        <f>IF(L10="A","GIỎI",IF(L10="B","KHÁ",IF(L10="C","TB",IF(L10="D","TB YẾU","KÉM"))))</f>
        <v>KÉM</v>
      </c>
      <c r="O10" s="4" t="str">
        <f>IF(OR(K10&lt;4,J10&lt;=2),"KHÔNG ĐẠT","ĐẠT")</f>
        <v>KHÔNG ĐẠT</v>
      </c>
    </row>
    <row r="11" spans="1:15" s="5" customFormat="1" ht="20.100000000000001" customHeight="1" x14ac:dyDescent="0.25">
      <c r="A11" s="10">
        <v>2</v>
      </c>
      <c r="B11" s="22" t="s">
        <v>28</v>
      </c>
      <c r="C11" s="19" t="s">
        <v>29</v>
      </c>
      <c r="D11" s="20" t="s">
        <v>27</v>
      </c>
      <c r="E11" s="21">
        <v>34193</v>
      </c>
      <c r="F11" s="23">
        <v>0</v>
      </c>
      <c r="G11" s="23">
        <v>0</v>
      </c>
      <c r="H11" s="12"/>
      <c r="I11" s="12">
        <f>G11</f>
        <v>0</v>
      </c>
      <c r="J11" s="12">
        <v>0</v>
      </c>
      <c r="K11" s="17">
        <f>ROUND((J11*7+I11*2+F11)/10,1)</f>
        <v>0</v>
      </c>
      <c r="L11" s="15" t="str">
        <f>IF(K11&gt;=8.5,"A",IF(K11&gt;=7,"B",IF(K11&gt;=5.5,"C",IF(K11&gt;=4,"D",IF(AND(K11&lt;4,K11&gt;=0),"F",IF(AND(F11="",I11="",J11=""),"I",IF(OR(F11&lt;&gt;"",I11&lt;&gt;"",J11&lt;&gt;""),"X","R")))))))</f>
        <v>F</v>
      </c>
      <c r="M11" s="18">
        <f>IF(L11="A",4,IF(L11="B",3,IF(L11="C",2,IF(L11="D",1,0))))</f>
        <v>0</v>
      </c>
      <c r="N11" s="9" t="str">
        <f>IF(L11="A","GIỎI",IF(L11="B","KHÁ",IF(L11="C","TB",IF(L11="D","TB YẾU","KÉM"))))</f>
        <v>KÉM</v>
      </c>
      <c r="O11" s="4" t="str">
        <f>IF(OR(K11&lt;4,J11&lt;=2),"KHÔNG ĐẠT","ĐẠT")</f>
        <v>KHÔNG ĐẠT</v>
      </c>
    </row>
    <row r="12" spans="1:15" s="5" customFormat="1" ht="20.100000000000001" customHeight="1" x14ac:dyDescent="0.25">
      <c r="A12" s="10">
        <v>3</v>
      </c>
      <c r="B12" s="22" t="s">
        <v>30</v>
      </c>
      <c r="C12" s="19" t="s">
        <v>16</v>
      </c>
      <c r="D12" s="20" t="s">
        <v>31</v>
      </c>
      <c r="E12" s="21">
        <v>35463</v>
      </c>
      <c r="F12" s="23">
        <v>0</v>
      </c>
      <c r="G12" s="23">
        <v>0</v>
      </c>
      <c r="H12" s="12"/>
      <c r="I12" s="12">
        <f>G12</f>
        <v>0</v>
      </c>
      <c r="J12" s="12">
        <v>0</v>
      </c>
      <c r="K12" s="17">
        <f>ROUND((J12*7+I12*2+F12)/10,1)</f>
        <v>0</v>
      </c>
      <c r="L12" s="15" t="str">
        <f>IF(K12&gt;=8.5,"A",IF(K12&gt;=7,"B",IF(K12&gt;=5.5,"C",IF(K12&gt;=4,"D",IF(AND(K12&lt;4,K12&gt;=0),"F",IF(AND(F12="",I12="",J12=""),"I",IF(OR(F12&lt;&gt;"",I12&lt;&gt;"",J12&lt;&gt;""),"X","R")))))))</f>
        <v>F</v>
      </c>
      <c r="M12" s="18">
        <f>IF(L12="A",4,IF(L12="B",3,IF(L12="C",2,IF(L12="D",1,0))))</f>
        <v>0</v>
      </c>
      <c r="N12" s="9" t="str">
        <f>IF(L12="A","GIỎI",IF(L12="B","KHÁ",IF(L12="C","TB",IF(L12="D","TB YẾU","KÉM"))))</f>
        <v>KÉM</v>
      </c>
      <c r="O12" s="4" t="str">
        <f>IF(OR(K12&lt;4,J12&lt;=2),"KHÔNG ĐẠT","ĐẠT")</f>
        <v>KHÔNG ĐẠT</v>
      </c>
    </row>
    <row r="13" spans="1:15" s="5" customFormat="1" ht="20.100000000000001" customHeight="1" x14ac:dyDescent="0.25">
      <c r="A13" s="10">
        <v>4</v>
      </c>
      <c r="B13" s="22" t="s">
        <v>35</v>
      </c>
      <c r="C13" s="19" t="s">
        <v>36</v>
      </c>
      <c r="D13" s="20" t="s">
        <v>37</v>
      </c>
      <c r="E13" s="21">
        <v>35652</v>
      </c>
      <c r="F13" s="23">
        <v>4</v>
      </c>
      <c r="G13" s="23">
        <v>7</v>
      </c>
      <c r="H13" s="12"/>
      <c r="I13" s="12">
        <f>G13</f>
        <v>7</v>
      </c>
      <c r="J13" s="12">
        <v>0</v>
      </c>
      <c r="K13" s="17">
        <f>ROUND((J13*7+I13*2+F13)/10,1)</f>
        <v>1.8</v>
      </c>
      <c r="L13" s="15" t="str">
        <f>IF(K13&gt;=8.5,"A",IF(K13&gt;=7,"B",IF(K13&gt;=5.5,"C",IF(K13&gt;=4,"D",IF(AND(K13&lt;4,K13&gt;=0),"F",IF(AND(F13="",I13="",J13=""),"I",IF(OR(F13&lt;&gt;"",I13&lt;&gt;"",J13&lt;&gt;""),"X","R")))))))</f>
        <v>F</v>
      </c>
      <c r="M13" s="18">
        <f>IF(L13="A",4,IF(L13="B",3,IF(L13="C",2,IF(L13="D",1,0))))</f>
        <v>0</v>
      </c>
      <c r="N13" s="9" t="str">
        <f>IF(L13="A","GIỎI",IF(L13="B","KHÁ",IF(L13="C","TB",IF(L13="D","TB YẾU","KÉM"))))</f>
        <v>KÉM</v>
      </c>
      <c r="O13" s="4" t="str">
        <f>IF(OR(K13&lt;4,J13&lt;=2),"KHÔNG ĐẠT","ĐẠT")</f>
        <v>KHÔNG ĐẠT</v>
      </c>
    </row>
    <row r="14" spans="1:15" ht="20.25" customHeight="1" x14ac:dyDescent="0.25">
      <c r="B14" s="3" t="s">
        <v>82</v>
      </c>
      <c r="K14" s="56"/>
      <c r="L14" s="56"/>
      <c r="M14" s="56"/>
      <c r="N14" s="56"/>
    </row>
    <row r="15" spans="1:15" ht="20.25" customHeight="1" x14ac:dyDescent="0.25">
      <c r="B15" s="54" t="s">
        <v>52</v>
      </c>
      <c r="C15" s="54"/>
      <c r="D15" s="54"/>
      <c r="E15" s="54" t="s">
        <v>10</v>
      </c>
      <c r="F15" s="54"/>
      <c r="G15" s="54"/>
      <c r="H15" s="54" t="s">
        <v>11</v>
      </c>
      <c r="I15" s="54"/>
      <c r="J15" s="54"/>
      <c r="K15" s="24"/>
      <c r="L15" s="55" t="s">
        <v>55</v>
      </c>
      <c r="M15" s="55"/>
      <c r="N15" s="55"/>
    </row>
    <row r="16" spans="1:15" ht="20.25" customHeight="1" x14ac:dyDescent="0.25"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5"/>
      <c r="M16" s="25"/>
      <c r="N16" s="25"/>
    </row>
    <row r="17" spans="2:14" ht="20.25" customHeight="1" x14ac:dyDescent="0.25">
      <c r="C17" s="2"/>
    </row>
    <row r="19" spans="2:14" ht="12" customHeight="1" x14ac:dyDescent="0.25"/>
    <row r="20" spans="2:14" ht="24.75" customHeight="1" x14ac:dyDescent="0.25">
      <c r="B20" s="54" t="s">
        <v>53</v>
      </c>
      <c r="C20" s="54"/>
      <c r="D20" s="11"/>
      <c r="E20" s="54" t="s">
        <v>57</v>
      </c>
      <c r="F20" s="54"/>
      <c r="G20" s="54"/>
      <c r="H20" s="54" t="s">
        <v>56</v>
      </c>
      <c r="I20" s="54"/>
      <c r="J20" s="54"/>
      <c r="K20" s="11"/>
      <c r="L20" s="54" t="s">
        <v>58</v>
      </c>
      <c r="M20" s="54"/>
      <c r="N20" s="54"/>
    </row>
  </sheetData>
  <mergeCells count="26">
    <mergeCell ref="B20:C20"/>
    <mergeCell ref="E20:G20"/>
    <mergeCell ref="H20:J20"/>
    <mergeCell ref="L20:N20"/>
    <mergeCell ref="N8:O9"/>
    <mergeCell ref="K14:N14"/>
    <mergeCell ref="B15:D15"/>
    <mergeCell ref="E15:G15"/>
    <mergeCell ref="H15:J15"/>
    <mergeCell ref="L15:N15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1"/>
  <sheetViews>
    <sheetView workbookViewId="0">
      <selection activeCell="J14" sqref="J14"/>
    </sheetView>
  </sheetViews>
  <sheetFormatPr defaultRowHeight="15.75" x14ac:dyDescent="0.25"/>
  <cols>
    <col min="1" max="1" width="4.5703125" style="1" bestFit="1" customWidth="1"/>
    <col min="2" max="2" width="13" style="1" customWidth="1"/>
    <col min="3" max="3" width="13.85546875" style="1" customWidth="1"/>
    <col min="4" max="4" width="8" style="1" customWidth="1"/>
    <col min="5" max="5" width="11.140625" style="1" customWidth="1"/>
    <col min="6" max="6" width="12.42578125" style="1" customWidth="1"/>
    <col min="7" max="7" width="6.7109375" style="1" customWidth="1"/>
    <col min="8" max="8" width="7.140625" style="1" customWidth="1"/>
    <col min="9" max="9" width="6.5703125" style="1" customWidth="1"/>
    <col min="10" max="10" width="11.140625" style="1" customWidth="1"/>
    <col min="11" max="11" width="8.7109375" style="1" customWidth="1"/>
    <col min="12" max="12" width="6" style="8" customWidth="1"/>
    <col min="13" max="13" width="7.7109375" style="8" customWidth="1"/>
    <col min="14" max="14" width="8" style="1" customWidth="1"/>
    <col min="15" max="15" width="13.42578125" style="1" customWidth="1"/>
    <col min="16" max="16384" width="9.140625" style="1"/>
  </cols>
  <sheetData>
    <row r="1" spans="1:15" x14ac:dyDescent="0.25">
      <c r="A1" s="58" t="s">
        <v>1</v>
      </c>
      <c r="B1" s="58"/>
      <c r="C1" s="58"/>
      <c r="D1" s="58"/>
      <c r="E1" s="54" t="s">
        <v>7</v>
      </c>
      <c r="F1" s="54"/>
      <c r="G1" s="54"/>
      <c r="H1" s="54"/>
      <c r="I1" s="54"/>
      <c r="J1" s="54"/>
      <c r="K1" s="54"/>
      <c r="L1" s="54"/>
      <c r="M1" s="54"/>
      <c r="N1" s="54"/>
    </row>
    <row r="2" spans="1:15" ht="19.5" customHeight="1" x14ac:dyDescent="0.25">
      <c r="A2" s="59" t="s">
        <v>2</v>
      </c>
      <c r="B2" s="59"/>
      <c r="C2" s="59"/>
      <c r="D2" s="59"/>
      <c r="E2" s="54" t="s">
        <v>47</v>
      </c>
      <c r="F2" s="54"/>
      <c r="G2" s="54"/>
      <c r="H2" s="54"/>
      <c r="I2" s="54"/>
      <c r="J2" s="54"/>
      <c r="K2" s="54"/>
      <c r="L2" s="54"/>
      <c r="M2" s="54"/>
      <c r="N2" s="54"/>
    </row>
    <row r="3" spans="1:15" ht="20.25" customHeight="1" x14ac:dyDescent="0.25">
      <c r="E3" s="60" t="s">
        <v>18</v>
      </c>
      <c r="F3" s="60"/>
      <c r="G3" s="60"/>
      <c r="H3" s="60"/>
      <c r="I3" s="60"/>
      <c r="J3" s="60"/>
      <c r="K3" s="60"/>
      <c r="L3" s="60"/>
      <c r="M3" s="60"/>
      <c r="N3" s="60"/>
    </row>
    <row r="4" spans="1:15" ht="18.75" customHeight="1" x14ac:dyDescent="0.25">
      <c r="E4" s="54" t="s">
        <v>61</v>
      </c>
      <c r="F4" s="54"/>
      <c r="G4" s="54"/>
      <c r="H4" s="54"/>
      <c r="I4" s="54"/>
      <c r="J4" s="54"/>
      <c r="K4" s="54"/>
      <c r="L4" s="54"/>
      <c r="M4" s="54"/>
      <c r="N4" s="54"/>
    </row>
    <row r="5" spans="1:15" ht="18.75" customHeight="1" x14ac:dyDescent="0.25">
      <c r="E5" s="57" t="s">
        <v>70</v>
      </c>
      <c r="F5" s="57"/>
      <c r="G5" s="57"/>
      <c r="H5" s="57"/>
      <c r="I5" s="57"/>
      <c r="J5" s="57"/>
      <c r="K5" s="57"/>
      <c r="L5" s="57"/>
      <c r="M5" s="57"/>
      <c r="N5" s="57"/>
    </row>
    <row r="6" spans="1:15" ht="15.75" customHeight="1" x14ac:dyDescent="0.25">
      <c r="E6" s="57" t="s">
        <v>71</v>
      </c>
      <c r="F6" s="57"/>
      <c r="G6" s="57"/>
      <c r="H6" s="57"/>
      <c r="I6" s="57"/>
      <c r="J6" s="57"/>
      <c r="K6" s="57"/>
      <c r="L6" s="57"/>
      <c r="M6" s="57"/>
      <c r="N6" s="57"/>
    </row>
    <row r="7" spans="1:15" ht="10.5" customHeight="1" x14ac:dyDescent="0.25"/>
    <row r="8" spans="1:15" s="7" customFormat="1" ht="42" customHeight="1" x14ac:dyDescent="0.2">
      <c r="A8" s="47" t="s">
        <v>0</v>
      </c>
      <c r="B8" s="47" t="s">
        <v>3</v>
      </c>
      <c r="C8" s="47" t="s">
        <v>4</v>
      </c>
      <c r="D8" s="47"/>
      <c r="E8" s="48" t="s">
        <v>5</v>
      </c>
      <c r="F8" s="49" t="s">
        <v>12</v>
      </c>
      <c r="G8" s="51" t="s">
        <v>54</v>
      </c>
      <c r="H8" s="52"/>
      <c r="I8" s="53"/>
      <c r="J8" s="49" t="s">
        <v>51</v>
      </c>
      <c r="K8" s="51" t="s">
        <v>9</v>
      </c>
      <c r="L8" s="52"/>
      <c r="M8" s="53"/>
      <c r="N8" s="61" t="s">
        <v>15</v>
      </c>
      <c r="O8" s="62"/>
    </row>
    <row r="9" spans="1:15" s="7" customFormat="1" ht="40.5" customHeight="1" x14ac:dyDescent="0.2">
      <c r="A9" s="47"/>
      <c r="B9" s="47"/>
      <c r="C9" s="47"/>
      <c r="D9" s="47"/>
      <c r="E9" s="47"/>
      <c r="F9" s="50"/>
      <c r="G9" s="16" t="s">
        <v>49</v>
      </c>
      <c r="H9" s="13" t="s">
        <v>17</v>
      </c>
      <c r="I9" s="6" t="s">
        <v>8</v>
      </c>
      <c r="J9" s="50"/>
      <c r="K9" s="6" t="s">
        <v>13</v>
      </c>
      <c r="L9" s="6" t="s">
        <v>6</v>
      </c>
      <c r="M9" s="6" t="s">
        <v>14</v>
      </c>
      <c r="N9" s="63"/>
      <c r="O9" s="64"/>
    </row>
    <row r="10" spans="1:15" s="5" customFormat="1" ht="20.100000000000001" customHeight="1" x14ac:dyDescent="0.25">
      <c r="A10" s="10">
        <v>1</v>
      </c>
      <c r="B10" s="22" t="s">
        <v>19</v>
      </c>
      <c r="C10" s="19" t="s">
        <v>20</v>
      </c>
      <c r="D10" s="20" t="s">
        <v>21</v>
      </c>
      <c r="E10" s="21">
        <v>34417</v>
      </c>
      <c r="F10" s="34">
        <v>0</v>
      </c>
      <c r="G10" s="34">
        <v>0</v>
      </c>
      <c r="H10" s="35">
        <v>0</v>
      </c>
      <c r="I10" s="12">
        <f>(H10+G10)/2</f>
        <v>0</v>
      </c>
      <c r="J10" s="12">
        <v>0</v>
      </c>
      <c r="K10" s="17">
        <f>ROUND((J10*7+I10*2+F10)/10,1)</f>
        <v>0</v>
      </c>
      <c r="L10" s="15" t="str">
        <f>IF(K10&gt;=8.5,"A",IF(K10&gt;=7,"B",IF(K10&gt;=5.5,"C",IF(K10&gt;=4,"D",IF(AND(K10&lt;4,K10&gt;=0),"F",IF(AND(F10="",I10="",J10=""),"I",IF(OR(F10&lt;&gt;"",I10&lt;&gt;"",J10&lt;&gt;""),"X","R")))))))</f>
        <v>F</v>
      </c>
      <c r="M10" s="18">
        <f>IF(L10="A",4,IF(L10="B",3,IF(L10="C",2,IF(L10="D",1,0))))</f>
        <v>0</v>
      </c>
      <c r="N10" s="9" t="str">
        <f>IF(L10="A","GIỎI",IF(L10="B","KHÁ",IF(L10="C","TB",IF(L10="D","TB YẾU","KÉM"))))</f>
        <v>KÉM</v>
      </c>
      <c r="O10" s="4" t="str">
        <f>IF(OR(K10&lt;4,J10&lt;=2),"KHÔNG ĐẠT","ĐẠT")</f>
        <v>KHÔNG ĐẠT</v>
      </c>
    </row>
    <row r="11" spans="1:15" s="5" customFormat="1" ht="20.100000000000001" customHeight="1" x14ac:dyDescent="0.25">
      <c r="A11" s="10">
        <v>2</v>
      </c>
      <c r="B11" s="22" t="s">
        <v>28</v>
      </c>
      <c r="C11" s="19" t="s">
        <v>29</v>
      </c>
      <c r="D11" s="20" t="s">
        <v>27</v>
      </c>
      <c r="E11" s="21">
        <v>34193</v>
      </c>
      <c r="F11" s="30">
        <v>0</v>
      </c>
      <c r="G11" s="30">
        <v>0</v>
      </c>
      <c r="H11" s="31">
        <v>0</v>
      </c>
      <c r="I11" s="12">
        <f>(H11+G11)/2</f>
        <v>0</v>
      </c>
      <c r="J11" s="12">
        <v>0</v>
      </c>
      <c r="K11" s="17">
        <f>ROUND((J11*7+I11*2+F11)/10,1)</f>
        <v>0</v>
      </c>
      <c r="L11" s="15" t="str">
        <f>IF(K11&gt;=8.5,"A",IF(K11&gt;=7,"B",IF(K11&gt;=5.5,"C",IF(K11&gt;=4,"D",IF(AND(K11&lt;4,K11&gt;=0),"F",IF(AND(F11="",I11="",J11=""),"I",IF(OR(F11&lt;&gt;"",I11&lt;&gt;"",J11&lt;&gt;""),"X","R")))))))</f>
        <v>F</v>
      </c>
      <c r="M11" s="18">
        <f>IF(L11="A",4,IF(L11="B",3,IF(L11="C",2,IF(L11="D",1,0))))</f>
        <v>0</v>
      </c>
      <c r="N11" s="9" t="str">
        <f>IF(L11="A","GIỎI",IF(L11="B","KHÁ",IF(L11="C","TB",IF(L11="D","TB YẾU","KÉM"))))</f>
        <v>KÉM</v>
      </c>
      <c r="O11" s="4" t="str">
        <f>IF(OR(K11&lt;4,J11&lt;=2),"KHÔNG ĐẠT","ĐẠT")</f>
        <v>KHÔNG ĐẠT</v>
      </c>
    </row>
    <row r="12" spans="1:15" s="5" customFormat="1" ht="20.100000000000001" customHeight="1" x14ac:dyDescent="0.25">
      <c r="A12" s="10">
        <v>3</v>
      </c>
      <c r="B12" s="22" t="s">
        <v>30</v>
      </c>
      <c r="C12" s="19" t="s">
        <v>16</v>
      </c>
      <c r="D12" s="20" t="s">
        <v>31</v>
      </c>
      <c r="E12" s="21">
        <v>35463</v>
      </c>
      <c r="F12" s="30">
        <v>0</v>
      </c>
      <c r="G12" s="30">
        <v>0</v>
      </c>
      <c r="H12" s="31">
        <v>0</v>
      </c>
      <c r="I12" s="12">
        <f>(H12+G12)/2</f>
        <v>0</v>
      </c>
      <c r="J12" s="12">
        <v>0</v>
      </c>
      <c r="K12" s="17">
        <f>ROUND((J12*7+I12*2+F12)/10,1)</f>
        <v>0</v>
      </c>
      <c r="L12" s="15" t="str">
        <f>IF(K12&gt;=8.5,"A",IF(K12&gt;=7,"B",IF(K12&gt;=5.5,"C",IF(K12&gt;=4,"D",IF(AND(K12&lt;4,K12&gt;=0),"F",IF(AND(F12="",I12="",J12=""),"I",IF(OR(F12&lt;&gt;"",I12&lt;&gt;"",J12&lt;&gt;""),"X","R")))))))</f>
        <v>F</v>
      </c>
      <c r="M12" s="18">
        <f>IF(L12="A",4,IF(L12="B",3,IF(L12="C",2,IF(L12="D",1,0))))</f>
        <v>0</v>
      </c>
      <c r="N12" s="9" t="str">
        <f>IF(L12="A","GIỎI",IF(L12="B","KHÁ",IF(L12="C","TB",IF(L12="D","TB YẾU","KÉM"))))</f>
        <v>KÉM</v>
      </c>
      <c r="O12" s="4" t="str">
        <f>IF(OR(K12&lt;4,J12&lt;=2),"KHÔNG ĐẠT","ĐẠT")</f>
        <v>KHÔNG ĐẠT</v>
      </c>
    </row>
    <row r="13" spans="1:15" s="5" customFormat="1" ht="20.100000000000001" customHeight="1" x14ac:dyDescent="0.25">
      <c r="A13" s="10">
        <v>4</v>
      </c>
      <c r="B13" s="22" t="s">
        <v>32</v>
      </c>
      <c r="C13" s="19" t="s">
        <v>33</v>
      </c>
      <c r="D13" s="20" t="s">
        <v>34</v>
      </c>
      <c r="E13" s="21">
        <v>35533</v>
      </c>
      <c r="F13" s="29">
        <v>9</v>
      </c>
      <c r="G13" s="29">
        <v>8</v>
      </c>
      <c r="H13" s="18">
        <v>8</v>
      </c>
      <c r="I13" s="12">
        <f>(H13+G13)/2</f>
        <v>8</v>
      </c>
      <c r="J13" s="12">
        <v>6.5</v>
      </c>
      <c r="K13" s="17">
        <f>ROUND((J13*7+I13*2+F13)/10,1)</f>
        <v>7.1</v>
      </c>
      <c r="L13" s="15" t="str">
        <f>IF(K13&gt;=8.5,"A",IF(K13&gt;=7,"B",IF(K13&gt;=5.5,"C",IF(K13&gt;=4,"D",IF(AND(K13&lt;4,K13&gt;=0),"F",IF(AND(F13="",I13="",J13=""),"I",IF(OR(F13&lt;&gt;"",I13&lt;&gt;"",J13&lt;&gt;""),"X","R")))))))</f>
        <v>B</v>
      </c>
      <c r="M13" s="18">
        <f>IF(L13="A",4,IF(L13="B",3,IF(L13="C",2,IF(L13="D",1,0))))</f>
        <v>3</v>
      </c>
      <c r="N13" s="9" t="str">
        <f>IF(L13="A","GIỎI",IF(L13="B","KHÁ",IF(L13="C","TB",IF(L13="D","TB YẾU","KÉM"))))</f>
        <v>KHÁ</v>
      </c>
      <c r="O13" s="4" t="str">
        <f>IF(OR(K13&lt;4,J13&lt;=2),"KHÔNG ĐẠT","ĐẠT")</f>
        <v>ĐẠT</v>
      </c>
    </row>
    <row r="14" spans="1:15" s="5" customFormat="1" ht="20.100000000000001" customHeight="1" x14ac:dyDescent="0.25">
      <c r="A14" s="10">
        <v>5</v>
      </c>
      <c r="B14" s="22" t="s">
        <v>35</v>
      </c>
      <c r="C14" s="19" t="s">
        <v>36</v>
      </c>
      <c r="D14" s="20" t="s">
        <v>37</v>
      </c>
      <c r="E14" s="21">
        <v>35652</v>
      </c>
      <c r="F14" s="32">
        <v>5</v>
      </c>
      <c r="G14" s="32">
        <v>5</v>
      </c>
      <c r="H14" s="33">
        <v>0</v>
      </c>
      <c r="I14" s="12">
        <f>(H14+G14)/2</f>
        <v>2.5</v>
      </c>
      <c r="J14" s="12">
        <v>0</v>
      </c>
      <c r="K14" s="17">
        <f>ROUND((J14*7+I14*2+F14)/10,1)</f>
        <v>1</v>
      </c>
      <c r="L14" s="15" t="str">
        <f>IF(K14&gt;=8.5,"A",IF(K14&gt;=7,"B",IF(K14&gt;=5.5,"C",IF(K14&gt;=4,"D",IF(AND(K14&lt;4,K14&gt;=0),"F",IF(AND(F14="",I14="",J14=""),"I",IF(OR(F14&lt;&gt;"",I14&lt;&gt;"",J14&lt;&gt;""),"X","R")))))))</f>
        <v>F</v>
      </c>
      <c r="M14" s="18">
        <f>IF(L14="A",4,IF(L14="B",3,IF(L14="C",2,IF(L14="D",1,0))))</f>
        <v>0</v>
      </c>
      <c r="N14" s="9" t="str">
        <f>IF(L14="A","GIỎI",IF(L14="B","KHÁ",IF(L14="C","TB",IF(L14="D","TB YẾU","KÉM"))))</f>
        <v>KÉM</v>
      </c>
      <c r="O14" s="4" t="str">
        <f>IF(OR(K14&lt;4,J14&lt;=2),"KHÔNG ĐẠT","ĐẠT")</f>
        <v>KHÔNG ĐẠT</v>
      </c>
    </row>
    <row r="15" spans="1:15" ht="16.5" x14ac:dyDescent="0.25">
      <c r="B15" s="3" t="s">
        <v>84</v>
      </c>
      <c r="K15" s="56"/>
      <c r="L15" s="56"/>
      <c r="M15" s="56"/>
      <c r="N15" s="56"/>
    </row>
    <row r="16" spans="1:15" ht="19.5" customHeight="1" x14ac:dyDescent="0.25">
      <c r="B16" s="54" t="s">
        <v>52</v>
      </c>
      <c r="C16" s="54"/>
      <c r="D16" s="54"/>
      <c r="E16" s="54" t="s">
        <v>10</v>
      </c>
      <c r="F16" s="54"/>
      <c r="G16" s="54"/>
      <c r="H16" s="54" t="s">
        <v>11</v>
      </c>
      <c r="I16" s="54"/>
      <c r="J16" s="54"/>
      <c r="K16" s="24"/>
      <c r="L16" s="55" t="s">
        <v>55</v>
      </c>
      <c r="M16" s="55"/>
      <c r="N16" s="55"/>
    </row>
    <row r="17" spans="2:14" x14ac:dyDescent="0.25"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5"/>
      <c r="M17" s="25"/>
      <c r="N17" s="25"/>
    </row>
    <row r="18" spans="2:14" x14ac:dyDescent="0.25">
      <c r="C18" s="2"/>
    </row>
    <row r="20" spans="2:14" ht="12" customHeight="1" x14ac:dyDescent="0.25"/>
    <row r="21" spans="2:14" ht="24.75" customHeight="1" x14ac:dyDescent="0.25">
      <c r="B21" s="54" t="s">
        <v>53</v>
      </c>
      <c r="C21" s="54"/>
      <c r="D21" s="11"/>
      <c r="E21" s="54" t="s">
        <v>57</v>
      </c>
      <c r="F21" s="54"/>
      <c r="G21" s="54"/>
      <c r="H21" s="54" t="s">
        <v>56</v>
      </c>
      <c r="I21" s="54"/>
      <c r="J21" s="54"/>
      <c r="K21" s="11"/>
      <c r="L21" s="11" t="s">
        <v>58</v>
      </c>
      <c r="M21" s="11"/>
      <c r="N21" s="11"/>
    </row>
  </sheetData>
  <mergeCells count="25">
    <mergeCell ref="B21:C21"/>
    <mergeCell ref="E21:G21"/>
    <mergeCell ref="H21:J21"/>
    <mergeCell ref="N8:O9"/>
    <mergeCell ref="K15:N15"/>
    <mergeCell ref="B16:D16"/>
    <mergeCell ref="E16:G16"/>
    <mergeCell ref="H16:J16"/>
    <mergeCell ref="L16:N16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ageMargins left="0.2" right="0.16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6"/>
  <sheetViews>
    <sheetView topLeftCell="A7" workbookViewId="0">
      <selection activeCell="J20" sqref="J20"/>
    </sheetView>
  </sheetViews>
  <sheetFormatPr defaultRowHeight="15.75" x14ac:dyDescent="0.25"/>
  <cols>
    <col min="1" max="1" width="4.5703125" style="1" bestFit="1" customWidth="1"/>
    <col min="2" max="2" width="13" style="1" customWidth="1"/>
    <col min="3" max="3" width="14.42578125" style="1" customWidth="1"/>
    <col min="4" max="4" width="8" style="1" customWidth="1"/>
    <col min="5" max="5" width="11.28515625" style="1" customWidth="1"/>
    <col min="6" max="6" width="12.42578125" style="1" customWidth="1"/>
    <col min="7" max="7" width="6.7109375" style="1" customWidth="1"/>
    <col min="8" max="8" width="5.42578125" style="1" customWidth="1"/>
    <col min="9" max="9" width="6.5703125" style="1" customWidth="1"/>
    <col min="10" max="10" width="11.140625" style="1" customWidth="1"/>
    <col min="11" max="11" width="8.7109375" style="1" customWidth="1"/>
    <col min="12" max="12" width="6" style="8" customWidth="1"/>
    <col min="13" max="13" width="7.7109375" style="8" customWidth="1"/>
    <col min="14" max="14" width="7.140625" style="1" customWidth="1"/>
    <col min="15" max="15" width="13.42578125" style="1" customWidth="1"/>
    <col min="16" max="16384" width="9.140625" style="1"/>
  </cols>
  <sheetData>
    <row r="1" spans="1:15" x14ac:dyDescent="0.25">
      <c r="A1" s="58" t="s">
        <v>1</v>
      </c>
      <c r="B1" s="58"/>
      <c r="C1" s="58"/>
      <c r="D1" s="58"/>
      <c r="E1" s="54" t="s">
        <v>7</v>
      </c>
      <c r="F1" s="54"/>
      <c r="G1" s="54"/>
      <c r="H1" s="54"/>
      <c r="I1" s="54"/>
      <c r="J1" s="54"/>
      <c r="K1" s="54"/>
      <c r="L1" s="54"/>
      <c r="M1" s="54"/>
      <c r="N1" s="54"/>
    </row>
    <row r="2" spans="1:15" ht="19.5" customHeight="1" x14ac:dyDescent="0.25">
      <c r="A2" s="59" t="s">
        <v>2</v>
      </c>
      <c r="B2" s="59"/>
      <c r="C2" s="59"/>
      <c r="D2" s="59"/>
      <c r="E2" s="54" t="s">
        <v>47</v>
      </c>
      <c r="F2" s="54"/>
      <c r="G2" s="54"/>
      <c r="H2" s="54"/>
      <c r="I2" s="54"/>
      <c r="J2" s="54"/>
      <c r="K2" s="54"/>
      <c r="L2" s="54"/>
      <c r="M2" s="54"/>
      <c r="N2" s="54"/>
    </row>
    <row r="3" spans="1:15" ht="20.25" customHeight="1" x14ac:dyDescent="0.25">
      <c r="E3" s="60" t="s">
        <v>18</v>
      </c>
      <c r="F3" s="60"/>
      <c r="G3" s="60"/>
      <c r="H3" s="60"/>
      <c r="I3" s="60"/>
      <c r="J3" s="60"/>
      <c r="K3" s="60"/>
      <c r="L3" s="60"/>
      <c r="M3" s="60"/>
      <c r="N3" s="60"/>
    </row>
    <row r="4" spans="1:15" ht="18.75" customHeight="1" x14ac:dyDescent="0.25">
      <c r="E4" s="54" t="s">
        <v>81</v>
      </c>
      <c r="F4" s="54"/>
      <c r="G4" s="54"/>
      <c r="H4" s="54"/>
      <c r="I4" s="54"/>
      <c r="J4" s="54"/>
      <c r="K4" s="54"/>
      <c r="L4" s="54"/>
      <c r="M4" s="54"/>
      <c r="N4" s="54"/>
    </row>
    <row r="5" spans="1:15" ht="18.75" customHeight="1" x14ac:dyDescent="0.25">
      <c r="E5" s="57" t="s">
        <v>72</v>
      </c>
      <c r="F5" s="57"/>
      <c r="G5" s="57"/>
      <c r="H5" s="57"/>
      <c r="I5" s="57"/>
      <c r="J5" s="57"/>
      <c r="K5" s="57"/>
      <c r="L5" s="57"/>
      <c r="M5" s="57"/>
      <c r="N5" s="57"/>
    </row>
    <row r="6" spans="1:15" ht="15.75" customHeight="1" x14ac:dyDescent="0.25">
      <c r="E6" s="57" t="s">
        <v>73</v>
      </c>
      <c r="F6" s="57"/>
      <c r="G6" s="57"/>
      <c r="H6" s="57"/>
      <c r="I6" s="57"/>
      <c r="J6" s="57"/>
      <c r="K6" s="57"/>
      <c r="L6" s="57"/>
      <c r="M6" s="57"/>
      <c r="N6" s="57"/>
    </row>
    <row r="7" spans="1:15" ht="10.5" customHeight="1" x14ac:dyDescent="0.25"/>
    <row r="8" spans="1:15" s="7" customFormat="1" ht="42" customHeight="1" x14ac:dyDescent="0.2">
      <c r="A8" s="47" t="s">
        <v>0</v>
      </c>
      <c r="B8" s="47" t="s">
        <v>3</v>
      </c>
      <c r="C8" s="47" t="s">
        <v>4</v>
      </c>
      <c r="D8" s="47"/>
      <c r="E8" s="48" t="s">
        <v>5</v>
      </c>
      <c r="F8" s="49" t="s">
        <v>12</v>
      </c>
      <c r="G8" s="51" t="s">
        <v>80</v>
      </c>
      <c r="H8" s="52"/>
      <c r="I8" s="53"/>
      <c r="J8" s="49" t="s">
        <v>75</v>
      </c>
      <c r="K8" s="51" t="s">
        <v>9</v>
      </c>
      <c r="L8" s="52"/>
      <c r="M8" s="53"/>
      <c r="N8" s="61" t="s">
        <v>15</v>
      </c>
      <c r="O8" s="62"/>
    </row>
    <row r="9" spans="1:15" s="7" customFormat="1" ht="40.5" customHeight="1" x14ac:dyDescent="0.2">
      <c r="A9" s="47"/>
      <c r="B9" s="47"/>
      <c r="C9" s="47"/>
      <c r="D9" s="47"/>
      <c r="E9" s="47"/>
      <c r="F9" s="50"/>
      <c r="G9" s="16" t="s">
        <v>49</v>
      </c>
      <c r="H9" s="13" t="s">
        <v>74</v>
      </c>
      <c r="I9" s="6" t="s">
        <v>8</v>
      </c>
      <c r="J9" s="50"/>
      <c r="K9" s="6" t="s">
        <v>13</v>
      </c>
      <c r="L9" s="6" t="s">
        <v>6</v>
      </c>
      <c r="M9" s="6" t="s">
        <v>14</v>
      </c>
      <c r="N9" s="63"/>
      <c r="O9" s="64"/>
    </row>
    <row r="10" spans="1:15" s="5" customFormat="1" ht="20.100000000000001" customHeight="1" x14ac:dyDescent="0.25">
      <c r="A10" s="10">
        <v>1</v>
      </c>
      <c r="B10" s="22" t="s">
        <v>19</v>
      </c>
      <c r="C10" s="19" t="s">
        <v>20</v>
      </c>
      <c r="D10" s="20" t="s">
        <v>21</v>
      </c>
      <c r="E10" s="21">
        <v>34417</v>
      </c>
      <c r="F10" s="28">
        <v>0</v>
      </c>
      <c r="G10" s="28">
        <v>0</v>
      </c>
      <c r="H10" s="36">
        <v>0</v>
      </c>
      <c r="I10" s="12">
        <f>(H10*3+G10)/4</f>
        <v>0</v>
      </c>
      <c r="J10" s="12">
        <v>0</v>
      </c>
      <c r="K10" s="17">
        <f>ROUND((J10*5+I10*4+F10)/10,1)</f>
        <v>0</v>
      </c>
      <c r="L10" s="15" t="str">
        <f>IF(K10&gt;=8.5,"A",IF(K10&gt;=7,"B",IF(K10&gt;=5.5,"C",IF(K10&gt;=4,"D",IF(AND(K10&lt;4,K10&gt;=0),"F",IF(AND(F10="",I10="",J10=""),"I",IF(OR(F10&lt;&gt;"",I10&lt;&gt;"",J10&lt;&gt;""),"X","R")))))))</f>
        <v>F</v>
      </c>
      <c r="M10" s="18">
        <f t="shared" ref="M10:M19" si="0">IF(L10="A",4,IF(L10="B",3,IF(L10="C",2,IF(L10="D",1,0))))</f>
        <v>0</v>
      </c>
      <c r="N10" s="9" t="str">
        <f>IF(L10="A","GIỎI",IF(L10="B","KHÁ",IF(L10="C","TB",IF(L10="D","TB YẾU","KÉM"))))</f>
        <v>KÉM</v>
      </c>
      <c r="O10" s="4" t="str">
        <f>IF(OR(K10&lt;4,J10&lt;=2),"KHÔNG ĐẠT","ĐẠT")</f>
        <v>KHÔNG ĐẠT</v>
      </c>
    </row>
    <row r="11" spans="1:15" s="5" customFormat="1" ht="20.100000000000001" customHeight="1" x14ac:dyDescent="0.25">
      <c r="A11" s="10">
        <v>2</v>
      </c>
      <c r="B11" s="22" t="s">
        <v>22</v>
      </c>
      <c r="C11" s="19" t="s">
        <v>23</v>
      </c>
      <c r="D11" s="20" t="s">
        <v>24</v>
      </c>
      <c r="E11" s="21">
        <v>35207</v>
      </c>
      <c r="F11" s="28">
        <v>7</v>
      </c>
      <c r="G11" s="28">
        <v>9</v>
      </c>
      <c r="H11" s="36">
        <v>8.5</v>
      </c>
      <c r="I11" s="12">
        <f t="shared" ref="I11:I19" si="1">(H11*3+G11)/4</f>
        <v>8.625</v>
      </c>
      <c r="J11" s="12">
        <v>3.5</v>
      </c>
      <c r="K11" s="17">
        <f t="shared" ref="K11:K19" si="2">ROUND((J11*5+I11*4+F11)/10,1)</f>
        <v>5.9</v>
      </c>
      <c r="L11" s="15" t="str">
        <f t="shared" ref="L11:L19" si="3">IF(K11&gt;=8.5,"A",IF(K11&gt;=7,"B",IF(K11&gt;=5.5,"C",IF(K11&gt;=4,"D",IF(AND(K11&lt;4,K11&gt;=0),"F",IF(AND(F11="",I11="",J11=""),"I",IF(OR(F11&lt;&gt;"",I11&lt;&gt;"",J11&lt;&gt;""),"X","R")))))))</f>
        <v>C</v>
      </c>
      <c r="M11" s="18">
        <f t="shared" si="0"/>
        <v>2</v>
      </c>
      <c r="N11" s="9" t="str">
        <f t="shared" ref="N11:N19" si="4">IF(L11="A","GIỎI",IF(L11="B","KHÁ",IF(L11="C","TB",IF(L11="D","TB YẾU","KÉM"))))</f>
        <v>TB</v>
      </c>
      <c r="O11" s="4" t="str">
        <f t="shared" ref="O11:O19" si="5">IF(OR(K11&lt;4,J11&lt;=2),"KHÔNG ĐẠT","ĐẠT")</f>
        <v>ĐẠT</v>
      </c>
    </row>
    <row r="12" spans="1:15" s="5" customFormat="1" ht="20.100000000000001" customHeight="1" x14ac:dyDescent="0.25">
      <c r="A12" s="10">
        <v>3</v>
      </c>
      <c r="B12" s="22" t="s">
        <v>25</v>
      </c>
      <c r="C12" s="19" t="s">
        <v>26</v>
      </c>
      <c r="D12" s="20" t="s">
        <v>27</v>
      </c>
      <c r="E12" s="21">
        <v>35485</v>
      </c>
      <c r="F12" s="28">
        <v>9</v>
      </c>
      <c r="G12" s="28">
        <v>9</v>
      </c>
      <c r="H12" s="36">
        <v>8</v>
      </c>
      <c r="I12" s="12">
        <f t="shared" si="1"/>
        <v>8.25</v>
      </c>
      <c r="J12" s="12">
        <v>0</v>
      </c>
      <c r="K12" s="17">
        <f t="shared" si="2"/>
        <v>4.2</v>
      </c>
      <c r="L12" s="15" t="str">
        <f t="shared" si="3"/>
        <v>D</v>
      </c>
      <c r="M12" s="18">
        <f t="shared" si="0"/>
        <v>1</v>
      </c>
      <c r="N12" s="9" t="str">
        <f t="shared" si="4"/>
        <v>TB YẾU</v>
      </c>
      <c r="O12" s="4" t="str">
        <f t="shared" si="5"/>
        <v>KHÔNG ĐẠT</v>
      </c>
    </row>
    <row r="13" spans="1:15" s="5" customFormat="1" ht="20.100000000000001" customHeight="1" x14ac:dyDescent="0.25">
      <c r="A13" s="10">
        <v>4</v>
      </c>
      <c r="B13" s="22" t="s">
        <v>28</v>
      </c>
      <c r="C13" s="19" t="s">
        <v>29</v>
      </c>
      <c r="D13" s="20" t="s">
        <v>27</v>
      </c>
      <c r="E13" s="21">
        <v>34193</v>
      </c>
      <c r="F13" s="28">
        <v>0</v>
      </c>
      <c r="G13" s="28">
        <v>0</v>
      </c>
      <c r="H13" s="36">
        <v>0</v>
      </c>
      <c r="I13" s="12">
        <f t="shared" si="1"/>
        <v>0</v>
      </c>
      <c r="J13" s="12">
        <v>0</v>
      </c>
      <c r="K13" s="17">
        <f t="shared" si="2"/>
        <v>0</v>
      </c>
      <c r="L13" s="15" t="str">
        <f t="shared" si="3"/>
        <v>F</v>
      </c>
      <c r="M13" s="18">
        <f t="shared" si="0"/>
        <v>0</v>
      </c>
      <c r="N13" s="9" t="str">
        <f t="shared" si="4"/>
        <v>KÉM</v>
      </c>
      <c r="O13" s="4" t="str">
        <f t="shared" si="5"/>
        <v>KHÔNG ĐẠT</v>
      </c>
    </row>
    <row r="14" spans="1:15" s="5" customFormat="1" ht="20.100000000000001" customHeight="1" x14ac:dyDescent="0.25">
      <c r="A14" s="10">
        <v>5</v>
      </c>
      <c r="B14" s="22" t="s">
        <v>30</v>
      </c>
      <c r="C14" s="19" t="s">
        <v>16</v>
      </c>
      <c r="D14" s="20" t="s">
        <v>31</v>
      </c>
      <c r="E14" s="21">
        <v>35463</v>
      </c>
      <c r="F14" s="28">
        <v>0</v>
      </c>
      <c r="G14" s="28">
        <v>0</v>
      </c>
      <c r="H14" s="36">
        <v>0</v>
      </c>
      <c r="I14" s="12">
        <f t="shared" si="1"/>
        <v>0</v>
      </c>
      <c r="J14" s="12">
        <v>0</v>
      </c>
      <c r="K14" s="17">
        <f t="shared" si="2"/>
        <v>0</v>
      </c>
      <c r="L14" s="15" t="str">
        <f t="shared" si="3"/>
        <v>F</v>
      </c>
      <c r="M14" s="18">
        <f t="shared" si="0"/>
        <v>0</v>
      </c>
      <c r="N14" s="9" t="str">
        <f t="shared" si="4"/>
        <v>KÉM</v>
      </c>
      <c r="O14" s="4" t="str">
        <f t="shared" si="5"/>
        <v>KHÔNG ĐẠT</v>
      </c>
    </row>
    <row r="15" spans="1:15" s="5" customFormat="1" ht="20.100000000000001" customHeight="1" x14ac:dyDescent="0.25">
      <c r="A15" s="10">
        <v>6</v>
      </c>
      <c r="B15" s="22" t="s">
        <v>32</v>
      </c>
      <c r="C15" s="19" t="s">
        <v>33</v>
      </c>
      <c r="D15" s="20" t="s">
        <v>34</v>
      </c>
      <c r="E15" s="21">
        <v>35533</v>
      </c>
      <c r="F15" s="28">
        <v>8</v>
      </c>
      <c r="G15" s="28">
        <v>6</v>
      </c>
      <c r="H15" s="36">
        <v>8.5</v>
      </c>
      <c r="I15" s="12">
        <f t="shared" si="1"/>
        <v>7.875</v>
      </c>
      <c r="J15" s="12">
        <v>0</v>
      </c>
      <c r="K15" s="17">
        <f t="shared" si="2"/>
        <v>4</v>
      </c>
      <c r="L15" s="15" t="str">
        <f t="shared" si="3"/>
        <v>D</v>
      </c>
      <c r="M15" s="18">
        <f t="shared" si="0"/>
        <v>1</v>
      </c>
      <c r="N15" s="9" t="str">
        <f t="shared" si="4"/>
        <v>TB YẾU</v>
      </c>
      <c r="O15" s="4" t="str">
        <f t="shared" si="5"/>
        <v>KHÔNG ĐẠT</v>
      </c>
    </row>
    <row r="16" spans="1:15" s="5" customFormat="1" ht="20.100000000000001" customHeight="1" x14ac:dyDescent="0.25">
      <c r="A16" s="10">
        <v>7</v>
      </c>
      <c r="B16" s="22" t="s">
        <v>35</v>
      </c>
      <c r="C16" s="19" t="s">
        <v>36</v>
      </c>
      <c r="D16" s="20" t="s">
        <v>37</v>
      </c>
      <c r="E16" s="21">
        <v>35652</v>
      </c>
      <c r="F16" s="28">
        <v>2</v>
      </c>
      <c r="G16" s="28">
        <v>0</v>
      </c>
      <c r="H16" s="36">
        <v>0</v>
      </c>
      <c r="I16" s="12">
        <f t="shared" si="1"/>
        <v>0</v>
      </c>
      <c r="J16" s="12">
        <v>0</v>
      </c>
      <c r="K16" s="17">
        <f t="shared" si="2"/>
        <v>0.2</v>
      </c>
      <c r="L16" s="15" t="str">
        <f t="shared" si="3"/>
        <v>F</v>
      </c>
      <c r="M16" s="18">
        <f t="shared" si="0"/>
        <v>0</v>
      </c>
      <c r="N16" s="9" t="str">
        <f t="shared" si="4"/>
        <v>KÉM</v>
      </c>
      <c r="O16" s="4" t="str">
        <f t="shared" si="5"/>
        <v>KHÔNG ĐẠT</v>
      </c>
    </row>
    <row r="17" spans="1:15" s="5" customFormat="1" ht="20.100000000000001" customHeight="1" x14ac:dyDescent="0.25">
      <c r="A17" s="10">
        <v>8</v>
      </c>
      <c r="B17" s="22" t="s">
        <v>38</v>
      </c>
      <c r="C17" s="19" t="s">
        <v>39</v>
      </c>
      <c r="D17" s="20" t="s">
        <v>40</v>
      </c>
      <c r="E17" s="21">
        <v>35107</v>
      </c>
      <c r="F17" s="28">
        <v>9</v>
      </c>
      <c r="G17" s="28">
        <v>9</v>
      </c>
      <c r="H17" s="36">
        <v>9</v>
      </c>
      <c r="I17" s="12">
        <f t="shared" si="1"/>
        <v>9</v>
      </c>
      <c r="J17" s="12">
        <v>2.5</v>
      </c>
      <c r="K17" s="17">
        <f t="shared" si="2"/>
        <v>5.8</v>
      </c>
      <c r="L17" s="15" t="str">
        <f t="shared" si="3"/>
        <v>C</v>
      </c>
      <c r="M17" s="18">
        <f t="shared" si="0"/>
        <v>2</v>
      </c>
      <c r="N17" s="9" t="str">
        <f t="shared" si="4"/>
        <v>TB</v>
      </c>
      <c r="O17" s="4" t="str">
        <f t="shared" si="5"/>
        <v>ĐẠT</v>
      </c>
    </row>
    <row r="18" spans="1:15" s="5" customFormat="1" ht="20.100000000000001" customHeight="1" x14ac:dyDescent="0.25">
      <c r="A18" s="10">
        <v>9</v>
      </c>
      <c r="B18" s="22" t="s">
        <v>41</v>
      </c>
      <c r="C18" s="19" t="s">
        <v>42</v>
      </c>
      <c r="D18" s="20" t="s">
        <v>43</v>
      </c>
      <c r="E18" s="21">
        <v>35628</v>
      </c>
      <c r="F18" s="28">
        <v>8</v>
      </c>
      <c r="G18" s="28">
        <v>7</v>
      </c>
      <c r="H18" s="36">
        <v>0</v>
      </c>
      <c r="I18" s="12">
        <f t="shared" si="1"/>
        <v>1.75</v>
      </c>
      <c r="J18" s="12">
        <v>0</v>
      </c>
      <c r="K18" s="17">
        <f t="shared" si="2"/>
        <v>1.5</v>
      </c>
      <c r="L18" s="15" t="str">
        <f t="shared" si="3"/>
        <v>F</v>
      </c>
      <c r="M18" s="18">
        <f t="shared" si="0"/>
        <v>0</v>
      </c>
      <c r="N18" s="9" t="str">
        <f t="shared" si="4"/>
        <v>KÉM</v>
      </c>
      <c r="O18" s="4" t="str">
        <f t="shared" si="5"/>
        <v>KHÔNG ĐẠT</v>
      </c>
    </row>
    <row r="19" spans="1:15" s="5" customFormat="1" ht="20.100000000000001" customHeight="1" x14ac:dyDescent="0.25">
      <c r="A19" s="10">
        <v>10</v>
      </c>
      <c r="B19" s="22" t="s">
        <v>44</v>
      </c>
      <c r="C19" s="19" t="s">
        <v>45</v>
      </c>
      <c r="D19" s="20" t="s">
        <v>46</v>
      </c>
      <c r="E19" s="21">
        <v>35737</v>
      </c>
      <c r="F19" s="28">
        <v>7</v>
      </c>
      <c r="G19" s="28">
        <v>9</v>
      </c>
      <c r="H19" s="36">
        <v>8.5</v>
      </c>
      <c r="I19" s="12">
        <f t="shared" si="1"/>
        <v>8.625</v>
      </c>
      <c r="J19" s="12">
        <v>1</v>
      </c>
      <c r="K19" s="17">
        <f t="shared" si="2"/>
        <v>4.7</v>
      </c>
      <c r="L19" s="15" t="str">
        <f t="shared" si="3"/>
        <v>D</v>
      </c>
      <c r="M19" s="18">
        <f t="shared" si="0"/>
        <v>1</v>
      </c>
      <c r="N19" s="9" t="str">
        <f t="shared" si="4"/>
        <v>TB YẾU</v>
      </c>
      <c r="O19" s="4" t="str">
        <f t="shared" si="5"/>
        <v>KHÔNG ĐẠT</v>
      </c>
    </row>
    <row r="20" spans="1:15" ht="16.5" x14ac:dyDescent="0.25">
      <c r="B20" s="3" t="s">
        <v>86</v>
      </c>
      <c r="K20" s="56"/>
      <c r="L20" s="56"/>
      <c r="M20" s="56"/>
      <c r="N20" s="56"/>
    </row>
    <row r="21" spans="1:15" ht="19.5" customHeight="1" x14ac:dyDescent="0.25">
      <c r="B21" s="54" t="s">
        <v>52</v>
      </c>
      <c r="C21" s="54"/>
      <c r="D21" s="54"/>
      <c r="E21" s="54" t="s">
        <v>10</v>
      </c>
      <c r="F21" s="54"/>
      <c r="G21" s="54"/>
      <c r="H21" s="54" t="s">
        <v>11</v>
      </c>
      <c r="I21" s="54"/>
      <c r="J21" s="54"/>
      <c r="K21" s="24"/>
      <c r="L21" s="55" t="s">
        <v>55</v>
      </c>
      <c r="M21" s="55"/>
      <c r="N21" s="55"/>
    </row>
    <row r="22" spans="1:15" x14ac:dyDescent="0.25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5"/>
      <c r="M22" s="25"/>
      <c r="N22" s="25"/>
    </row>
    <row r="23" spans="1:15" x14ac:dyDescent="0.25">
      <c r="C23" s="2"/>
    </row>
    <row r="25" spans="1:15" ht="12" customHeight="1" x14ac:dyDescent="0.25"/>
    <row r="26" spans="1:15" ht="24.75" customHeight="1" x14ac:dyDescent="0.25">
      <c r="B26" s="54" t="s">
        <v>53</v>
      </c>
      <c r="C26" s="54"/>
      <c r="D26" s="11"/>
      <c r="E26" s="54" t="s">
        <v>57</v>
      </c>
      <c r="F26" s="54"/>
      <c r="G26" s="54"/>
      <c r="H26" s="54" t="s">
        <v>56</v>
      </c>
      <c r="I26" s="54"/>
      <c r="J26" s="54"/>
      <c r="K26" s="11"/>
      <c r="L26" s="11" t="s">
        <v>58</v>
      </c>
      <c r="M26" s="11"/>
      <c r="N26" s="11"/>
    </row>
  </sheetData>
  <mergeCells count="25">
    <mergeCell ref="B26:C26"/>
    <mergeCell ref="E26:G26"/>
    <mergeCell ref="H26:J26"/>
    <mergeCell ref="N8:O9"/>
    <mergeCell ref="K20:N20"/>
    <mergeCell ref="B21:D21"/>
    <mergeCell ref="E21:G21"/>
    <mergeCell ref="H21:J21"/>
    <mergeCell ref="L21:N21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ageMargins left="0.22" right="0.16" top="0.75" bottom="0.75" header="0.26" footer="0.3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0"/>
  <sheetViews>
    <sheetView workbookViewId="0">
      <selection activeCell="E20" sqref="E20"/>
    </sheetView>
  </sheetViews>
  <sheetFormatPr defaultRowHeight="15.75" x14ac:dyDescent="0.25"/>
  <cols>
    <col min="1" max="1" width="4.5703125" style="1" bestFit="1" customWidth="1"/>
    <col min="2" max="2" width="13" style="1" customWidth="1"/>
    <col min="3" max="3" width="14.140625" style="1" customWidth="1"/>
    <col min="4" max="4" width="7.28515625" style="1" customWidth="1"/>
    <col min="5" max="5" width="11" style="1" customWidth="1"/>
    <col min="6" max="6" width="13" style="1" customWidth="1"/>
    <col min="7" max="7" width="6.7109375" style="1" customWidth="1"/>
    <col min="8" max="8" width="6.28515625" style="1" customWidth="1"/>
    <col min="9" max="9" width="8" style="1" customWidth="1"/>
    <col min="10" max="10" width="11.140625" style="1" customWidth="1"/>
    <col min="11" max="11" width="8.7109375" style="1" customWidth="1"/>
    <col min="12" max="12" width="6" style="8" customWidth="1"/>
    <col min="13" max="13" width="7.7109375" style="8" customWidth="1"/>
    <col min="14" max="14" width="8.140625" style="1" customWidth="1"/>
    <col min="15" max="15" width="11.85546875" style="1" customWidth="1"/>
    <col min="16" max="16384" width="9.140625" style="1"/>
  </cols>
  <sheetData>
    <row r="1" spans="1:15" x14ac:dyDescent="0.25">
      <c r="A1" s="58" t="s">
        <v>1</v>
      </c>
      <c r="B1" s="58"/>
      <c r="C1" s="58"/>
      <c r="D1" s="58"/>
      <c r="E1" s="54" t="s">
        <v>7</v>
      </c>
      <c r="F1" s="54"/>
      <c r="G1" s="54"/>
      <c r="H1" s="54"/>
      <c r="I1" s="54"/>
      <c r="J1" s="54"/>
      <c r="K1" s="54"/>
      <c r="L1" s="54"/>
      <c r="M1" s="54"/>
      <c r="N1" s="54"/>
    </row>
    <row r="2" spans="1:15" ht="19.5" customHeight="1" x14ac:dyDescent="0.25">
      <c r="A2" s="59" t="s">
        <v>2</v>
      </c>
      <c r="B2" s="59"/>
      <c r="C2" s="59"/>
      <c r="D2" s="59"/>
      <c r="E2" s="54" t="s">
        <v>47</v>
      </c>
      <c r="F2" s="54"/>
      <c r="G2" s="54"/>
      <c r="H2" s="54"/>
      <c r="I2" s="54"/>
      <c r="J2" s="54"/>
      <c r="K2" s="54"/>
      <c r="L2" s="54"/>
      <c r="M2" s="54"/>
      <c r="N2" s="54"/>
    </row>
    <row r="3" spans="1:15" ht="20.25" customHeight="1" x14ac:dyDescent="0.25">
      <c r="E3" s="60" t="s">
        <v>18</v>
      </c>
      <c r="F3" s="60"/>
      <c r="G3" s="60"/>
      <c r="H3" s="60"/>
      <c r="I3" s="60"/>
      <c r="J3" s="60"/>
      <c r="K3" s="60"/>
      <c r="L3" s="60"/>
      <c r="M3" s="60"/>
      <c r="N3" s="60"/>
    </row>
    <row r="4" spans="1:15" ht="18.75" customHeight="1" x14ac:dyDescent="0.25">
      <c r="E4" s="54" t="s">
        <v>81</v>
      </c>
      <c r="F4" s="54"/>
      <c r="G4" s="54"/>
      <c r="H4" s="54"/>
      <c r="I4" s="54"/>
      <c r="J4" s="54"/>
      <c r="K4" s="54"/>
      <c r="L4" s="54"/>
      <c r="M4" s="54"/>
      <c r="N4" s="54"/>
    </row>
    <row r="5" spans="1:15" ht="18.75" customHeight="1" x14ac:dyDescent="0.25">
      <c r="E5" s="57" t="s">
        <v>77</v>
      </c>
      <c r="F5" s="57"/>
      <c r="G5" s="57"/>
      <c r="H5" s="57"/>
      <c r="I5" s="57"/>
      <c r="J5" s="57"/>
      <c r="K5" s="57"/>
      <c r="L5" s="57"/>
      <c r="M5" s="57"/>
      <c r="N5" s="57"/>
    </row>
    <row r="6" spans="1:15" ht="15.75" customHeight="1" x14ac:dyDescent="0.25">
      <c r="E6" s="57" t="s">
        <v>76</v>
      </c>
      <c r="F6" s="57"/>
      <c r="G6" s="57"/>
      <c r="H6" s="57"/>
      <c r="I6" s="57"/>
      <c r="J6" s="57"/>
      <c r="K6" s="57"/>
      <c r="L6" s="57"/>
      <c r="M6" s="57"/>
      <c r="N6" s="57"/>
    </row>
    <row r="7" spans="1:15" ht="10.5" customHeight="1" x14ac:dyDescent="0.25"/>
    <row r="8" spans="1:15" s="7" customFormat="1" ht="42" customHeight="1" x14ac:dyDescent="0.2">
      <c r="A8" s="47" t="s">
        <v>0</v>
      </c>
      <c r="B8" s="47" t="s">
        <v>3</v>
      </c>
      <c r="C8" s="47" t="s">
        <v>4</v>
      </c>
      <c r="D8" s="47"/>
      <c r="E8" s="48" t="s">
        <v>5</v>
      </c>
      <c r="F8" s="49" t="s">
        <v>12</v>
      </c>
      <c r="G8" s="51" t="s">
        <v>50</v>
      </c>
      <c r="H8" s="52"/>
      <c r="I8" s="53"/>
      <c r="J8" s="49" t="s">
        <v>51</v>
      </c>
      <c r="K8" s="51" t="s">
        <v>9</v>
      </c>
      <c r="L8" s="52"/>
      <c r="M8" s="53"/>
      <c r="N8" s="61" t="s">
        <v>15</v>
      </c>
      <c r="O8" s="62"/>
    </row>
    <row r="9" spans="1:15" s="7" customFormat="1" ht="27" customHeight="1" x14ac:dyDescent="0.2">
      <c r="A9" s="47"/>
      <c r="B9" s="47"/>
      <c r="C9" s="47"/>
      <c r="D9" s="47"/>
      <c r="E9" s="47"/>
      <c r="F9" s="50"/>
      <c r="G9" s="16" t="s">
        <v>49</v>
      </c>
      <c r="H9" s="13" t="s">
        <v>17</v>
      </c>
      <c r="I9" s="6" t="s">
        <v>8</v>
      </c>
      <c r="J9" s="50"/>
      <c r="K9" s="6" t="s">
        <v>13</v>
      </c>
      <c r="L9" s="6" t="s">
        <v>6</v>
      </c>
      <c r="M9" s="6" t="s">
        <v>14</v>
      </c>
      <c r="N9" s="63"/>
      <c r="O9" s="64"/>
    </row>
    <row r="10" spans="1:15" s="5" customFormat="1" ht="20.100000000000001" customHeight="1" x14ac:dyDescent="0.25">
      <c r="A10" s="10">
        <v>1</v>
      </c>
      <c r="B10" s="22" t="s">
        <v>19</v>
      </c>
      <c r="C10" s="19" t="s">
        <v>20</v>
      </c>
      <c r="D10" s="20" t="s">
        <v>21</v>
      </c>
      <c r="E10" s="21">
        <v>34417</v>
      </c>
      <c r="F10" s="23">
        <v>0</v>
      </c>
      <c r="G10" s="23">
        <v>0</v>
      </c>
      <c r="H10" s="12"/>
      <c r="I10" s="12">
        <f>G10</f>
        <v>0</v>
      </c>
      <c r="J10" s="12">
        <v>0</v>
      </c>
      <c r="K10" s="17">
        <f>ROUND((J10*7+I10*2+F10)/10,1)</f>
        <v>0</v>
      </c>
      <c r="L10" s="15" t="str">
        <f>IF(K10&gt;=8.5,"A",IF(K10&gt;=7,"B",IF(K10&gt;=5.5,"C",IF(K10&gt;=4,"D",IF(AND(K10&lt;4,K10&gt;=0),"F",IF(AND(F10="",I10="",J10=""),"I",IF(OR(F10&lt;&gt;"",I10&lt;&gt;"",J10&lt;&gt;""),"X","R")))))))</f>
        <v>F</v>
      </c>
      <c r="M10" s="18">
        <f>IF(L10="A",4,IF(L10="B",3,IF(L10="C",2,IF(L10="D",1,0))))</f>
        <v>0</v>
      </c>
      <c r="N10" s="9" t="str">
        <f>IF(L10="A","GIỎI",IF(L10="B","KHÁ",IF(L10="C","TB",IF(L10="D","TB YẾU","KÉM"))))</f>
        <v>KÉM</v>
      </c>
      <c r="O10" s="4" t="str">
        <f>IF(OR(K10&lt;4,J10&lt;=2),"KHÔNG ĐẠT","ĐẠT")</f>
        <v>KHÔNG ĐẠT</v>
      </c>
    </row>
    <row r="11" spans="1:15" s="5" customFormat="1" ht="20.100000000000001" customHeight="1" x14ac:dyDescent="0.25">
      <c r="A11" s="10">
        <v>2</v>
      </c>
      <c r="B11" s="22" t="s">
        <v>28</v>
      </c>
      <c r="C11" s="19" t="s">
        <v>29</v>
      </c>
      <c r="D11" s="20" t="s">
        <v>27</v>
      </c>
      <c r="E11" s="21">
        <v>34193</v>
      </c>
      <c r="F11" s="23">
        <v>10</v>
      </c>
      <c r="G11" s="23">
        <v>9</v>
      </c>
      <c r="H11" s="12"/>
      <c r="I11" s="12">
        <f>G11</f>
        <v>9</v>
      </c>
      <c r="J11" s="12">
        <v>0</v>
      </c>
      <c r="K11" s="17">
        <f>ROUND((J11*7+I11*2+F11)/10,1)</f>
        <v>2.8</v>
      </c>
      <c r="L11" s="15" t="str">
        <f>IF(K11&gt;=8.5,"A",IF(K11&gt;=7,"B",IF(K11&gt;=5.5,"C",IF(K11&gt;=4,"D",IF(AND(K11&lt;4,K11&gt;=0),"F",IF(AND(F11="",I11="",J11=""),"I",IF(OR(F11&lt;&gt;"",I11&lt;&gt;"",J11&lt;&gt;""),"X","R")))))))</f>
        <v>F</v>
      </c>
      <c r="M11" s="18">
        <f>IF(L11="A",4,IF(L11="B",3,IF(L11="C",2,IF(L11="D",1,0))))</f>
        <v>0</v>
      </c>
      <c r="N11" s="9" t="str">
        <f>IF(L11="A","GIỎI",IF(L11="B","KHÁ",IF(L11="C","TB",IF(L11="D","TB YẾU","KÉM"))))</f>
        <v>KÉM</v>
      </c>
      <c r="O11" s="4" t="str">
        <f>IF(OR(K11&lt;4,J11&lt;=2),"KHÔNG ĐẠT","ĐẠT")</f>
        <v>KHÔNG ĐẠT</v>
      </c>
    </row>
    <row r="12" spans="1:15" s="5" customFormat="1" ht="20.100000000000001" customHeight="1" x14ac:dyDescent="0.25">
      <c r="A12" s="10">
        <v>3</v>
      </c>
      <c r="B12" s="22" t="s">
        <v>30</v>
      </c>
      <c r="C12" s="19" t="s">
        <v>16</v>
      </c>
      <c r="D12" s="20" t="s">
        <v>31</v>
      </c>
      <c r="E12" s="21">
        <v>35463</v>
      </c>
      <c r="F12" s="23">
        <v>0</v>
      </c>
      <c r="G12" s="23">
        <v>0</v>
      </c>
      <c r="H12" s="12"/>
      <c r="I12" s="12">
        <f>G12</f>
        <v>0</v>
      </c>
      <c r="J12" s="12">
        <v>0</v>
      </c>
      <c r="K12" s="17">
        <f>ROUND((J12*7+I12*2+F12)/10,1)</f>
        <v>0</v>
      </c>
      <c r="L12" s="15" t="str">
        <f>IF(K12&gt;=8.5,"A",IF(K12&gt;=7,"B",IF(K12&gt;=5.5,"C",IF(K12&gt;=4,"D",IF(AND(K12&lt;4,K12&gt;=0),"F",IF(AND(F12="",I12="",J12=""),"I",IF(OR(F12&lt;&gt;"",I12&lt;&gt;"",J12&lt;&gt;""),"X","R")))))))</f>
        <v>F</v>
      </c>
      <c r="M12" s="18">
        <f>IF(L12="A",4,IF(L12="B",3,IF(L12="C",2,IF(L12="D",1,0))))</f>
        <v>0</v>
      </c>
      <c r="N12" s="9" t="str">
        <f>IF(L12="A","GIỎI",IF(L12="B","KHÁ",IF(L12="C","TB",IF(L12="D","TB YẾU","KÉM"))))</f>
        <v>KÉM</v>
      </c>
      <c r="O12" s="4" t="str">
        <f>IF(OR(K12&lt;4,J12&lt;=2),"KHÔNG ĐẠT","ĐẠT")</f>
        <v>KHÔNG ĐẠT</v>
      </c>
    </row>
    <row r="13" spans="1:15" s="5" customFormat="1" ht="20.100000000000001" customHeight="1" x14ac:dyDescent="0.25">
      <c r="A13" s="10">
        <v>4</v>
      </c>
      <c r="B13" s="22" t="s">
        <v>35</v>
      </c>
      <c r="C13" s="19" t="s">
        <v>36</v>
      </c>
      <c r="D13" s="20" t="s">
        <v>37</v>
      </c>
      <c r="E13" s="21">
        <v>35652</v>
      </c>
      <c r="F13" s="23">
        <v>1</v>
      </c>
      <c r="G13" s="23">
        <v>0</v>
      </c>
      <c r="H13" s="12"/>
      <c r="I13" s="12">
        <f>G13</f>
        <v>0</v>
      </c>
      <c r="J13" s="12">
        <v>0</v>
      </c>
      <c r="K13" s="17">
        <f>ROUND((J13*7+I13*2+F13)/10,1)</f>
        <v>0.1</v>
      </c>
      <c r="L13" s="15" t="str">
        <f>IF(K13&gt;=8.5,"A",IF(K13&gt;=7,"B",IF(K13&gt;=5.5,"C",IF(K13&gt;=4,"D",IF(AND(K13&lt;4,K13&gt;=0),"F",IF(AND(F13="",I13="",J13=""),"I",IF(OR(F13&lt;&gt;"",I13&lt;&gt;"",J13&lt;&gt;""),"X","R")))))))</f>
        <v>F</v>
      </c>
      <c r="M13" s="18">
        <f>IF(L13="A",4,IF(L13="B",3,IF(L13="C",2,IF(L13="D",1,0))))</f>
        <v>0</v>
      </c>
      <c r="N13" s="9" t="str">
        <f>IF(L13="A","GIỎI",IF(L13="B","KHÁ",IF(L13="C","TB",IF(L13="D","TB YẾU","KÉM"))))</f>
        <v>KÉM</v>
      </c>
      <c r="O13" s="4" t="str">
        <f>IF(OR(K13&lt;4,J13&lt;=2),"KHÔNG ĐẠT","ĐẠT")</f>
        <v>KHÔNG ĐẠT</v>
      </c>
    </row>
    <row r="14" spans="1:15" ht="16.5" x14ac:dyDescent="0.25">
      <c r="B14" s="3" t="s">
        <v>82</v>
      </c>
      <c r="K14" s="56"/>
      <c r="L14" s="56"/>
      <c r="M14" s="56"/>
      <c r="N14" s="56"/>
    </row>
    <row r="15" spans="1:15" ht="19.5" customHeight="1" x14ac:dyDescent="0.25">
      <c r="B15" s="54" t="s">
        <v>52</v>
      </c>
      <c r="C15" s="54"/>
      <c r="D15" s="54"/>
      <c r="E15" s="54" t="s">
        <v>10</v>
      </c>
      <c r="F15" s="54"/>
      <c r="G15" s="54"/>
      <c r="H15" s="54" t="s">
        <v>11</v>
      </c>
      <c r="I15" s="54"/>
      <c r="J15" s="54"/>
      <c r="K15" s="24"/>
      <c r="L15" s="55" t="s">
        <v>55</v>
      </c>
      <c r="M15" s="55"/>
      <c r="N15" s="55"/>
    </row>
    <row r="16" spans="1:15" x14ac:dyDescent="0.25"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5"/>
      <c r="M16" s="25"/>
      <c r="N16" s="25"/>
    </row>
    <row r="17" spans="2:14" x14ac:dyDescent="0.25">
      <c r="C17" s="2"/>
    </row>
    <row r="18" spans="2:14" ht="12" customHeight="1" x14ac:dyDescent="0.25"/>
    <row r="19" spans="2:14" ht="24.75" customHeight="1" x14ac:dyDescent="0.25">
      <c r="B19" s="54" t="s">
        <v>53</v>
      </c>
      <c r="C19" s="54"/>
      <c r="D19" s="11"/>
      <c r="E19" s="54" t="s">
        <v>57</v>
      </c>
      <c r="F19" s="54"/>
      <c r="G19" s="54"/>
      <c r="H19" s="54" t="s">
        <v>56</v>
      </c>
      <c r="I19" s="54"/>
      <c r="J19" s="54"/>
      <c r="K19" s="11"/>
      <c r="L19" s="11" t="s">
        <v>58</v>
      </c>
      <c r="M19" s="11"/>
      <c r="N19" s="11"/>
    </row>
    <row r="20" spans="2:14" x14ac:dyDescent="0.25">
      <c r="E20" s="1" t="s">
        <v>87</v>
      </c>
    </row>
  </sheetData>
  <mergeCells count="25">
    <mergeCell ref="B19:C19"/>
    <mergeCell ref="E19:G19"/>
    <mergeCell ref="H19:J19"/>
    <mergeCell ref="N8:O9"/>
    <mergeCell ref="K14:N14"/>
    <mergeCell ref="B15:D15"/>
    <mergeCell ref="E15:G15"/>
    <mergeCell ref="H15:J15"/>
    <mergeCell ref="L15:N15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HHHHHL</vt:lpstr>
      <vt:lpstr>LTDKHTTL2</vt:lpstr>
      <vt:lpstr>VLDL2</vt:lpstr>
      <vt:lpstr>XSTKL2</vt:lpstr>
      <vt:lpstr>DLCSVNL2</vt:lpstr>
      <vt:lpstr>KTDLL2</vt:lpstr>
      <vt:lpstr>MDTL2</vt:lpstr>
      <vt:lpstr>PPNCKHL2</vt:lpstr>
    </vt:vector>
  </TitlesOfParts>
  <Company>HH Comp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ThienVNT</dc:creator>
  <cp:lastModifiedBy>thbao</cp:lastModifiedBy>
  <cp:lastPrinted>2017-11-16T09:18:43Z</cp:lastPrinted>
  <dcterms:created xsi:type="dcterms:W3CDTF">2009-09-21T02:41:34Z</dcterms:created>
  <dcterms:modified xsi:type="dcterms:W3CDTF">2017-11-29T02:57:01Z</dcterms:modified>
</cp:coreProperties>
</file>