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8880" activeTab="0"/>
  </bookViews>
  <sheets>
    <sheet name="HHHHHL" sheetId="1" r:id="rId1"/>
    <sheet name="TACNHL" sheetId="2" r:id="rId2"/>
    <sheet name="CHCSHL" sheetId="3" r:id="rId3"/>
    <sheet name="Toan A1HL" sheetId="4" r:id="rId4"/>
    <sheet name="ToanA2HL" sheetId="5" r:id="rId5"/>
    <sheet name="XSTKHL" sheetId="6" r:id="rId6"/>
    <sheet name="CHDHL" sheetId="7" r:id="rId7"/>
    <sheet name="KHMTHL" sheetId="8" r:id="rId8"/>
    <sheet name="KCTL2" sheetId="9" r:id="rId9"/>
    <sheet name="KCNTL2" sheetId="10" r:id="rId10"/>
    <sheet name="ODCTL2" sheetId="11" r:id="rId11"/>
    <sheet name="ATLĐL2" sheetId="12" r:id="rId12"/>
  </sheets>
  <definedNames/>
  <calcPr fullCalcOnLoad="1"/>
</workbook>
</file>

<file path=xl/sharedStrings.xml><?xml version="1.0" encoding="utf-8"?>
<sst xmlns="http://schemas.openxmlformats.org/spreadsheetml/2006/main" count="744" uniqueCount="198">
  <si>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</si>
  <si>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</si>
  <si>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</si>
  <si>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</si>
  <si>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</si>
  <si>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</si>
  <si>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</si>
  <si>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</si>
  <si>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2.1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</si>
  <si>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</si>
  <si>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</si>
  <si>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</si>
  <si>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</si>
  <si>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</si>
  <si>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</si>
  <si>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</si>
  <si>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Hải</t>
  </si>
  <si>
    <t>Lê Văn</t>
  </si>
  <si>
    <t>Lê Quang</t>
  </si>
  <si>
    <t>NIÊN KHÓA: 2013 - 2018</t>
  </si>
  <si>
    <t>Đức</t>
  </si>
  <si>
    <t>Long</t>
  </si>
  <si>
    <t>Nam</t>
  </si>
  <si>
    <t>Nhân</t>
  </si>
  <si>
    <t>Vũ</t>
  </si>
  <si>
    <t>Đạt</t>
  </si>
  <si>
    <t>Hiền</t>
  </si>
  <si>
    <t>Nguyễn Đình</t>
  </si>
  <si>
    <t>Nhật</t>
  </si>
  <si>
    <t>04.08.1995</t>
  </si>
  <si>
    <t>Nguyễn Văn</t>
  </si>
  <si>
    <t>Sơn</t>
  </si>
  <si>
    <t>10.10.1995</t>
  </si>
  <si>
    <t>Nguyễn Thanh</t>
  </si>
  <si>
    <t>Tân</t>
  </si>
  <si>
    <t>Nguyễn Minh</t>
  </si>
  <si>
    <t>Người đọc điểm</t>
  </si>
  <si>
    <t>Người vào điểm</t>
  </si>
  <si>
    <t>13Q1021019</t>
  </si>
  <si>
    <t>Lê Thế</t>
  </si>
  <si>
    <t>Cường</t>
  </si>
  <si>
    <t>11.12.1993</t>
  </si>
  <si>
    <t>13Q1021002</t>
  </si>
  <si>
    <t>Phan Văn</t>
  </si>
  <si>
    <t>Diễn</t>
  </si>
  <si>
    <t>20.01.1994</t>
  </si>
  <si>
    <t>13Q1021003</t>
  </si>
  <si>
    <t>Hoàng Xuân</t>
  </si>
  <si>
    <t>Diệu</t>
  </si>
  <si>
    <t>04.04.1995</t>
  </si>
  <si>
    <t>13Q1021022</t>
  </si>
  <si>
    <t>Huỳnh Duy</t>
  </si>
  <si>
    <t>05.11.1994</t>
  </si>
  <si>
    <t>13Q1021024</t>
  </si>
  <si>
    <t>Trần Văn</t>
  </si>
  <si>
    <t>08.08.1995</t>
  </si>
  <si>
    <t>13Q1021004</t>
  </si>
  <si>
    <t>Trần Công</t>
  </si>
  <si>
    <t>07.09.1995</t>
  </si>
  <si>
    <t>13Q1021025</t>
  </si>
  <si>
    <t>Võ Công</t>
  </si>
  <si>
    <t>Gia</t>
  </si>
  <si>
    <t>13.04.1995</t>
  </si>
  <si>
    <t>13Q1021026</t>
  </si>
  <si>
    <t>Trương Minh</t>
  </si>
  <si>
    <t>10.05.1995</t>
  </si>
  <si>
    <t>13Q1021027</t>
  </si>
  <si>
    <t>Mai Văn</t>
  </si>
  <si>
    <t>Hạnh</t>
  </si>
  <si>
    <t>12.12.1994</t>
  </si>
  <si>
    <t>13Q1021028</t>
  </si>
  <si>
    <t>Trương Như</t>
  </si>
  <si>
    <t>01.09.1994</t>
  </si>
  <si>
    <t>13Q1021035</t>
  </si>
  <si>
    <t>Cao Thái Minh</t>
  </si>
  <si>
    <t>Lãm</t>
  </si>
  <si>
    <t>31.12.1993</t>
  </si>
  <si>
    <t>13Q1021038</t>
  </si>
  <si>
    <t>Phạm Thanh</t>
  </si>
  <si>
    <t>19.05.1994</t>
  </si>
  <si>
    <t>13Q1021007</t>
  </si>
  <si>
    <t>Lê Thanh</t>
  </si>
  <si>
    <t>Mỹ</t>
  </si>
  <si>
    <t>23.02.1995</t>
  </si>
  <si>
    <t>13Q1021040</t>
  </si>
  <si>
    <t>Hoàng Chiếm</t>
  </si>
  <si>
    <t>12.10.1995</t>
  </si>
  <si>
    <t>13Q1021009</t>
  </si>
  <si>
    <t>12.03.1995</t>
  </si>
  <si>
    <t>13Q1021045</t>
  </si>
  <si>
    <t>Võ Xuân</t>
  </si>
  <si>
    <t>13.06.1994</t>
  </si>
  <si>
    <t>13Q1021046</t>
  </si>
  <si>
    <t>05.08.1994</t>
  </si>
  <si>
    <t>13Q1021049</t>
  </si>
  <si>
    <t>Nhơn</t>
  </si>
  <si>
    <t>07.06.1993</t>
  </si>
  <si>
    <t>Phát</t>
  </si>
  <si>
    <t>13Q1021052</t>
  </si>
  <si>
    <t>Võ Tấn</t>
  </si>
  <si>
    <t>09.05.1995</t>
  </si>
  <si>
    <t>13Q1021010</t>
  </si>
  <si>
    <t>Lê Trường</t>
  </si>
  <si>
    <t>15.10.1993</t>
  </si>
  <si>
    <t>13Q1021056</t>
  </si>
  <si>
    <t>Lê Viết</t>
  </si>
  <si>
    <t>Quang</t>
  </si>
  <si>
    <t>01.02.1994</t>
  </si>
  <si>
    <t>13Q1021057</t>
  </si>
  <si>
    <t>Phạm Nhật</t>
  </si>
  <si>
    <t>16.06.1994</t>
  </si>
  <si>
    <t>13Q1021011</t>
  </si>
  <si>
    <t>Bùi Sinh</t>
  </si>
  <si>
    <t>Quân</t>
  </si>
  <si>
    <t>15.10.1995</t>
  </si>
  <si>
    <t>13Q1021059</t>
  </si>
  <si>
    <t>Phạm Ngọc</t>
  </si>
  <si>
    <t>Quý</t>
  </si>
  <si>
    <t>13Q1021060</t>
  </si>
  <si>
    <t>Rin</t>
  </si>
  <si>
    <t>21.11.1995</t>
  </si>
  <si>
    <t>13Q1021012</t>
  </si>
  <si>
    <t>Rôn</t>
  </si>
  <si>
    <t>21.08.1992</t>
  </si>
  <si>
    <t>13Q1021013</t>
  </si>
  <si>
    <t>Sáng</t>
  </si>
  <si>
    <t>28.03.1995</t>
  </si>
  <si>
    <t>13Q1021063</t>
  </si>
  <si>
    <t>Bùi Ngọc</t>
  </si>
  <si>
    <t>13Q1021065</t>
  </si>
  <si>
    <t>22.02.1994</t>
  </si>
  <si>
    <t>13Q1021014</t>
  </si>
  <si>
    <t>Hoàng Nhật</t>
  </si>
  <si>
    <t>14.05.1995</t>
  </si>
  <si>
    <t>13Q1021070</t>
  </si>
  <si>
    <t>Thái</t>
  </si>
  <si>
    <t>25.05.1995</t>
  </si>
  <si>
    <t>13Q1021071</t>
  </si>
  <si>
    <t>26.02.1994</t>
  </si>
  <si>
    <t>13Q1021077</t>
  </si>
  <si>
    <t>Tín</t>
  </si>
  <si>
    <t>02.05.1995</t>
  </si>
  <si>
    <t>13Q1021082</t>
  </si>
  <si>
    <t>Tuấn</t>
  </si>
  <si>
    <t>23.03.1995</t>
  </si>
  <si>
    <t>13Q1021088</t>
  </si>
  <si>
    <t>Trần Duy</t>
  </si>
  <si>
    <t>26.03.1989</t>
  </si>
  <si>
    <t>13Q1021016</t>
  </si>
  <si>
    <t>Dương Đình</t>
  </si>
  <si>
    <t>12.10.1993</t>
  </si>
  <si>
    <t>LỚP: KỸ THUẬT CÔNG TRÌNH XÂY DỰNG K5</t>
  </si>
  <si>
    <t>ĐIỂM KIỂM TRA ĐỊNH KỲ (M2 - HS3)</t>
  </si>
  <si>
    <t>ĐIỂM THI KẾT THÚC HỌC PHẦN (M3 - HS 6)</t>
  </si>
  <si>
    <t>ĐIỂM KIỂM TRA ĐỊNH KỲ (M2 - HS2)</t>
  </si>
  <si>
    <t>ĐIỂM THI KẾT THÚC HỌC PHẦN (M3 - HS 7)</t>
  </si>
  <si>
    <t>ThS. Vũ Trung Kiên</t>
  </si>
  <si>
    <t>Xác nhận của Phòng ĐT - KHCN</t>
  </si>
  <si>
    <t>Người dò điểm</t>
  </si>
  <si>
    <t>Nguyễn Thị Thi</t>
  </si>
  <si>
    <t>Hà Thị Ngọc Diệu</t>
  </si>
  <si>
    <t>Nguyễn Ngọc Thủy Tiên</t>
  </si>
  <si>
    <t>Giảng viên: Hồ Sỹ Cảnh</t>
  </si>
  <si>
    <t>HỌC PHẦN: Kết cấu thép và thép nhẹ          SỐ TÍN CHỈ: 3</t>
  </si>
  <si>
    <t>Giảng viên: Đoàn Hoàng Tài</t>
  </si>
  <si>
    <t xml:space="preserve"> M 2.1</t>
  </si>
  <si>
    <t>HỌC PHẦN: Ổn định công trình           SỐ TÍN CHỈ: 2</t>
  </si>
  <si>
    <t>HỌC PHẦN: An toàn lao động         SỐ TÍN CHỈ: 2</t>
  </si>
  <si>
    <t>Giảng viên: Thái Hoàng Phong</t>
  </si>
  <si>
    <t>Giảng viên: ThS. Đoàn Thị Lan</t>
  </si>
  <si>
    <t>Nguyễn Ngọc Thuỷ Tiên</t>
  </si>
  <si>
    <t>Danh sách này gồm có 3 sinh viên./.</t>
  </si>
  <si>
    <t>Học kỳ II- Năm học: 2016 - 2017 (Học lại)</t>
  </si>
  <si>
    <t>HỌC PHẦN: Hình học hoạ hình               SỐ TÍN CHỈ: 2</t>
  </si>
  <si>
    <t>Danh sách này gồm có 9 sinh viên./.</t>
  </si>
  <si>
    <t>Học kỳ II - Năm học: 2016 - 2017 (Học lại)</t>
  </si>
  <si>
    <t>HỌC PHẦN:   Tiếng anh chuyên ngành                 SỐ TÍN CHỈ: 2</t>
  </si>
  <si>
    <t xml:space="preserve">Giảng viên:  Nguyễn Ngọc Thuỷ Tiên </t>
  </si>
  <si>
    <t>Danh sách này gồm có 1 sinh viên./.</t>
  </si>
  <si>
    <t>HỌC PHẦN:  Cơ học cơ sở                 SỐ TÍN CHỈ: 3</t>
  </si>
  <si>
    <t>Giảng viên:  Lê Thị Hạnh</t>
  </si>
  <si>
    <t>HỌC PHẦN:   Toán cao cấp A1                 SỐ TÍN CHỈ: 3</t>
  </si>
  <si>
    <t xml:space="preserve">Giảng viên:  Nguyễn Văn Kiếm </t>
  </si>
  <si>
    <t>HỌC PHẦN: Toán cao cấp A2            SỐ TÍN CHỈ: 3</t>
  </si>
  <si>
    <t>Giảng viên: Hồ Xuân Thắng</t>
  </si>
  <si>
    <t>HỌC PHẦN:   Xác suất thống kê            SỐ TÍN CHỈ: 2</t>
  </si>
  <si>
    <t>HỌC PHẦN:   Cơ học đất            SỐ TÍN CHỈ: 3</t>
  </si>
  <si>
    <t>Giảng viên: Nguyễn Hải Đăng</t>
  </si>
  <si>
    <t>HỌC PHẦN:   Khoa học môi trường             SỐ TÍN CHỈ: 2</t>
  </si>
  <si>
    <t>Giảng viên: Nguyễn Xuân Cường</t>
  </si>
  <si>
    <t>ĐỒ ÁN M 2.2</t>
  </si>
  <si>
    <t>Danh sách này gồm có 11 sinh viên./.</t>
  </si>
  <si>
    <t>Học kỳ II-Năm học: 2016 - 2017 (Lần 2)</t>
  </si>
  <si>
    <t>Danh sách này gồm có 7 sinh viên./.</t>
  </si>
  <si>
    <t>HỌC PHẦN: Kết cấu nhà thép         SỐ TÍN CHỈ: 3</t>
  </si>
  <si>
    <t>Học kỳ II- Năm học: 2016 - 2017 (Lần 2)</t>
  </si>
  <si>
    <t>Danh sách này gồm có 27 sinh viên./.</t>
  </si>
  <si>
    <t>Danh sách này gồm có 25 sinh viên./.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</si>
</sst>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  <numFmt numFmtId="189" formatCode="0;[Red]0"/>
    <numFmt numFmtId="190" formatCode="#,##0.0"/>
    <numFmt numFmtId="191" formatCode="_(* #,##0.0_);_(* \(#,##0.0\);_(* &quot;-&quot;??_);_(@_)"/>
    <numFmt numFmtId="192" formatCode="#,##0.0_);\(#,##0.0\)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vertical="center"/>
    </xf>
    <xf numFmtId="183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83" fontId="7" fillId="0" borderId="13" xfId="56" applyNumberFormat="1" applyFont="1" applyBorder="1" applyAlignment="1">
      <alignment horizontal="center" vertical="center"/>
      <protection/>
    </xf>
    <xf numFmtId="190" fontId="2" fillId="0" borderId="13" xfId="0" applyNumberFormat="1" applyFont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/>
    </xf>
    <xf numFmtId="190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183" fontId="7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83" fontId="7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49" t="s">
        <v>1</v>
      </c>
      <c r="B1" s="49"/>
      <c r="C1" s="49"/>
      <c r="D1" s="49"/>
      <c r="E1" s="50" t="s">
        <v>7</v>
      </c>
      <c r="F1" s="50"/>
      <c r="G1" s="50"/>
      <c r="H1" s="50"/>
      <c r="I1" s="50"/>
      <c r="J1" s="50"/>
      <c r="K1" s="50"/>
      <c r="L1" s="50"/>
      <c r="M1" s="50"/>
      <c r="N1" s="50"/>
    </row>
    <row r="2" spans="1:14" ht="19.5" customHeight="1">
      <c r="A2" s="51" t="s">
        <v>2</v>
      </c>
      <c r="B2" s="51"/>
      <c r="C2" s="51"/>
      <c r="D2" s="51"/>
      <c r="E2" s="50" t="s">
        <v>151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0.25" customHeight="1">
      <c r="E3" s="52" t="s">
        <v>19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50" t="s">
        <v>172</v>
      </c>
      <c r="F4" s="50"/>
      <c r="G4" s="50"/>
      <c r="H4" s="50"/>
      <c r="I4" s="50"/>
      <c r="J4" s="50"/>
      <c r="K4" s="50"/>
      <c r="L4" s="50"/>
      <c r="M4" s="50"/>
      <c r="N4" s="50"/>
    </row>
    <row r="5" spans="5:14" ht="18.75" customHeight="1">
      <c r="E5" s="40" t="s">
        <v>173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169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7" t="s">
        <v>0</v>
      </c>
      <c r="B8" s="47" t="s">
        <v>3</v>
      </c>
      <c r="C8" s="47" t="s">
        <v>4</v>
      </c>
      <c r="D8" s="47"/>
      <c r="E8" s="46" t="s">
        <v>5</v>
      </c>
      <c r="F8" s="41" t="s">
        <v>12</v>
      </c>
      <c r="G8" s="43" t="s">
        <v>154</v>
      </c>
      <c r="H8" s="44"/>
      <c r="I8" s="45"/>
      <c r="J8" s="41" t="s">
        <v>155</v>
      </c>
      <c r="K8" s="43" t="s">
        <v>11</v>
      </c>
      <c r="L8" s="44"/>
      <c r="M8" s="45"/>
      <c r="N8" s="53" t="s">
        <v>15</v>
      </c>
      <c r="O8" s="54"/>
    </row>
    <row r="9" spans="1:15" s="5" customFormat="1" ht="39.75" customHeight="1">
      <c r="A9" s="47"/>
      <c r="B9" s="47"/>
      <c r="C9" s="47"/>
      <c r="D9" s="47"/>
      <c r="E9" s="47"/>
      <c r="F9" s="42"/>
      <c r="G9" s="7" t="s">
        <v>8</v>
      </c>
      <c r="H9" s="23" t="s">
        <v>9</v>
      </c>
      <c r="I9" s="4" t="s">
        <v>10</v>
      </c>
      <c r="J9" s="42"/>
      <c r="K9" s="4" t="s">
        <v>13</v>
      </c>
      <c r="L9" s="4" t="s">
        <v>6</v>
      </c>
      <c r="M9" s="4" t="s">
        <v>14</v>
      </c>
      <c r="N9" s="55"/>
      <c r="O9" s="56"/>
    </row>
    <row r="10" spans="1:15" s="3" customFormat="1" ht="18" customHeight="1">
      <c r="A10" s="9">
        <v>1</v>
      </c>
      <c r="B10" s="14" t="s">
        <v>38</v>
      </c>
      <c r="C10" s="15" t="s">
        <v>39</v>
      </c>
      <c r="D10" s="16" t="s">
        <v>40</v>
      </c>
      <c r="E10" s="17" t="s">
        <v>41</v>
      </c>
      <c r="F10" s="20">
        <v>8</v>
      </c>
      <c r="G10" s="20">
        <v>6</v>
      </c>
      <c r="H10" s="20"/>
      <c r="I10" s="21">
        <f>G10</f>
        <v>6</v>
      </c>
      <c r="J10" s="21">
        <v>3.5</v>
      </c>
      <c r="K10" s="24">
        <f aca="true" t="shared" si="0" ref="K10:K18">ROUND((J10*7+I10*2+F10)/10,1)</f>
        <v>4.5</v>
      </c>
      <c r="L10" s="18" t="str">
        <f>IF(K10&gt;=8.5,"A",IF(K10&gt;=7,"B",IF(K10&gt;=5.5,"C",IF(K10&gt;=4,"D",IF(AND(K10&lt;4,K10&gt;=0),"F",IF(AND(#REF!="",I10="",J10=""),"I",IF(OR(#REF!&lt;&gt;"",I10&lt;&gt;"",J10&lt;&gt;""),"X","R")))))))</f>
        <v>D</v>
      </c>
      <c r="M10" s="19">
        <f aca="true" t="shared" si="1" ref="M10:M18">IF(L10="A",4,IF(L10="B",3,IF(L10="C",2,IF(L10="D",1,0))))</f>
        <v>1</v>
      </c>
      <c r="N10" s="8" t="str">
        <f aca="true" t="shared" si="2" ref="N10:N18">IF(L10="A","GIỎI",IF(L10="B","KHÁ",IF(L10="C","TB",IF(L10="D","TB YẾU","KÉM"))))</f>
        <v>TB YẾU</v>
      </c>
      <c r="O10" s="2" t="str">
        <f aca="true" t="shared" si="3" ref="O10:O18">IF(OR(K10&lt;4,J10&lt;=2),"KHÔNG ĐẠT","ĐẠT")</f>
        <v>ĐẠT</v>
      </c>
    </row>
    <row r="11" spans="1:15" ht="18" customHeight="1">
      <c r="A11" s="9">
        <v>2</v>
      </c>
      <c r="B11" s="14" t="s">
        <v>42</v>
      </c>
      <c r="C11" s="15" t="s">
        <v>43</v>
      </c>
      <c r="D11" s="16" t="s">
        <v>44</v>
      </c>
      <c r="E11" s="17" t="s">
        <v>45</v>
      </c>
      <c r="F11" s="20">
        <v>10</v>
      </c>
      <c r="G11" s="20">
        <v>9</v>
      </c>
      <c r="H11" s="20"/>
      <c r="I11" s="21">
        <f aca="true" t="shared" si="4" ref="I11:I18">G11</f>
        <v>9</v>
      </c>
      <c r="J11" s="21">
        <v>7</v>
      </c>
      <c r="K11" s="24">
        <f t="shared" si="0"/>
        <v>7.7</v>
      </c>
      <c r="L11" s="18" t="str">
        <f>IF(K11&gt;=8.5,"A",IF(K11&gt;=7,"B",IF(K11&gt;=5.5,"C",IF(K11&gt;=4,"D",IF(AND(K11&lt;4,K11&gt;=0),"F",IF(AND(#REF!="",I11="",J11=""),"I",IF(OR(#REF!&lt;&gt;"",I11&lt;&gt;"",J11&lt;&gt;""),"X","R")))))))</f>
        <v>B</v>
      </c>
      <c r="M11" s="19">
        <f t="shared" si="1"/>
        <v>3</v>
      </c>
      <c r="N11" s="8" t="str">
        <f t="shared" si="2"/>
        <v>KHÁ</v>
      </c>
      <c r="O11" s="2" t="str">
        <f t="shared" si="3"/>
        <v>ĐẠT</v>
      </c>
    </row>
    <row r="12" spans="1:15" ht="18" customHeight="1">
      <c r="A12" s="9">
        <v>3</v>
      </c>
      <c r="B12" s="14" t="s">
        <v>77</v>
      </c>
      <c r="C12" s="15" t="s">
        <v>78</v>
      </c>
      <c r="D12" s="16" t="s">
        <v>21</v>
      </c>
      <c r="E12" s="17" t="s">
        <v>79</v>
      </c>
      <c r="F12" s="20">
        <v>9</v>
      </c>
      <c r="G12" s="20">
        <v>9</v>
      </c>
      <c r="H12" s="20"/>
      <c r="I12" s="21">
        <f t="shared" si="4"/>
        <v>9</v>
      </c>
      <c r="J12" s="21">
        <v>7</v>
      </c>
      <c r="K12" s="24">
        <f t="shared" si="0"/>
        <v>7.6</v>
      </c>
      <c r="L12" s="18" t="str">
        <f>IF(K12&gt;=8.5,"A",IF(K12&gt;=7,"B",IF(K12&gt;=5.5,"C",IF(K12&gt;=4,"D",IF(AND(K12&lt;4,K12&gt;=0),"F",IF(AND(#REF!="",I12="",J12=""),"I",IF(OR(#REF!&lt;&gt;"",I12&lt;&gt;"",J12&lt;&gt;""),"X","R")))))))</f>
        <v>B</v>
      </c>
      <c r="M12" s="19">
        <f t="shared" si="1"/>
        <v>3</v>
      </c>
      <c r="N12" s="8" t="str">
        <f t="shared" si="2"/>
        <v>KHÁ</v>
      </c>
      <c r="O12" s="2" t="str">
        <f t="shared" si="3"/>
        <v>ĐẠT</v>
      </c>
    </row>
    <row r="13" spans="1:15" ht="18" customHeight="1">
      <c r="A13" s="9">
        <v>4</v>
      </c>
      <c r="B13" s="14" t="s">
        <v>80</v>
      </c>
      <c r="C13" s="15" t="s">
        <v>81</v>
      </c>
      <c r="D13" s="16" t="s">
        <v>82</v>
      </c>
      <c r="E13" s="17" t="s">
        <v>83</v>
      </c>
      <c r="F13" s="20">
        <v>9</v>
      </c>
      <c r="G13" s="20">
        <v>9.8</v>
      </c>
      <c r="H13" s="20"/>
      <c r="I13" s="21">
        <f t="shared" si="4"/>
        <v>9.8</v>
      </c>
      <c r="J13" s="21">
        <v>6</v>
      </c>
      <c r="K13" s="24">
        <f t="shared" si="0"/>
        <v>7.1</v>
      </c>
      <c r="L13" s="18" t="str">
        <f>IF(K13&gt;=8.5,"A",IF(K13&gt;=7,"B",IF(K13&gt;=5.5,"C",IF(K13&gt;=4,"D",IF(AND(K13&lt;4,K13&gt;=0),"F",IF(AND(#REF!="",I13="",J13=""),"I",IF(OR(#REF!&lt;&gt;"",I13&lt;&gt;"",J13&lt;&gt;""),"X","R")))))))</f>
        <v>B</v>
      </c>
      <c r="M13" s="19">
        <f t="shared" si="1"/>
        <v>3</v>
      </c>
      <c r="N13" s="8" t="str">
        <f t="shared" si="2"/>
        <v>KHÁ</v>
      </c>
      <c r="O13" s="2" t="str">
        <f t="shared" si="3"/>
        <v>ĐẠT</v>
      </c>
    </row>
    <row r="14" spans="1:15" ht="18" customHeight="1">
      <c r="A14" s="9">
        <v>5</v>
      </c>
      <c r="B14" s="14" t="s">
        <v>84</v>
      </c>
      <c r="C14" s="15" t="s">
        <v>85</v>
      </c>
      <c r="D14" s="16" t="s">
        <v>22</v>
      </c>
      <c r="E14" s="17" t="s">
        <v>86</v>
      </c>
      <c r="F14" s="20">
        <v>10</v>
      </c>
      <c r="G14" s="20">
        <v>9</v>
      </c>
      <c r="H14" s="20"/>
      <c r="I14" s="21">
        <f t="shared" si="4"/>
        <v>9</v>
      </c>
      <c r="J14" s="21">
        <v>8.5</v>
      </c>
      <c r="K14" s="24">
        <f t="shared" si="0"/>
        <v>8.8</v>
      </c>
      <c r="L14" s="18" t="str">
        <f>IF(K14&gt;=8.5,"A",IF(K14&gt;=7,"B",IF(K14&gt;=5.5,"C",IF(K14&gt;=4,"D",IF(AND(K14&lt;4,K14&gt;=0),"F",IF(AND(#REF!="",I14="",J14=""),"I",IF(OR(#REF!&lt;&gt;"",I14&lt;&gt;"",J14&lt;&gt;""),"X","R")))))))</f>
        <v>A</v>
      </c>
      <c r="M14" s="19">
        <f t="shared" si="1"/>
        <v>4</v>
      </c>
      <c r="N14" s="8" t="str">
        <f t="shared" si="2"/>
        <v>GIỎI</v>
      </c>
      <c r="O14" s="2" t="str">
        <f t="shared" si="3"/>
        <v>ĐẠT</v>
      </c>
    </row>
    <row r="15" spans="1:15" ht="18" customHeight="1">
      <c r="A15" s="9">
        <v>6</v>
      </c>
      <c r="B15" s="14" t="s">
        <v>94</v>
      </c>
      <c r="C15" s="15" t="s">
        <v>17</v>
      </c>
      <c r="D15" s="16" t="s">
        <v>95</v>
      </c>
      <c r="E15" s="17" t="s">
        <v>96</v>
      </c>
      <c r="F15" s="20">
        <v>9</v>
      </c>
      <c r="G15" s="20">
        <v>8</v>
      </c>
      <c r="H15" s="20"/>
      <c r="I15" s="21">
        <f t="shared" si="4"/>
        <v>8</v>
      </c>
      <c r="J15" s="21">
        <v>7.5</v>
      </c>
      <c r="K15" s="24">
        <f t="shared" si="0"/>
        <v>7.8</v>
      </c>
      <c r="L15" s="18" t="str">
        <f>IF(K15&gt;=8.5,"A",IF(K15&gt;=7,"B",IF(K15&gt;=5.5,"C",IF(K15&gt;=4,"D",IF(AND(K15&lt;4,K15&gt;=0),"F",IF(AND(#REF!="",I15="",J15=""),"I",IF(OR(#REF!&lt;&gt;"",I15&lt;&gt;"",J15&lt;&gt;""),"X","R")))))))</f>
        <v>B</v>
      </c>
      <c r="M15" s="19">
        <f t="shared" si="1"/>
        <v>3</v>
      </c>
      <c r="N15" s="8" t="str">
        <f t="shared" si="2"/>
        <v>KHÁ</v>
      </c>
      <c r="O15" s="2" t="str">
        <f t="shared" si="3"/>
        <v>ĐẠT</v>
      </c>
    </row>
    <row r="16" spans="1:15" ht="18" customHeight="1">
      <c r="A16" s="9">
        <v>7</v>
      </c>
      <c r="B16" s="14" t="s">
        <v>121</v>
      </c>
      <c r="C16" s="15" t="s">
        <v>30</v>
      </c>
      <c r="D16" s="16" t="s">
        <v>122</v>
      </c>
      <c r="E16" s="17" t="s">
        <v>123</v>
      </c>
      <c r="F16" s="20">
        <v>10</v>
      </c>
      <c r="G16" s="20">
        <v>9</v>
      </c>
      <c r="H16" s="20"/>
      <c r="I16" s="21">
        <f t="shared" si="4"/>
        <v>9</v>
      </c>
      <c r="J16" s="21">
        <v>5.5</v>
      </c>
      <c r="K16" s="24">
        <f t="shared" si="0"/>
        <v>6.7</v>
      </c>
      <c r="L16" s="18" t="str">
        <f>IF(K16&gt;=8.5,"A",IF(K16&gt;=7,"B",IF(K16&gt;=5.5,"C",IF(K16&gt;=4,"D",IF(AND(K16&lt;4,K16&gt;=0),"F",IF(AND(#REF!="",I16="",J16=""),"I",IF(OR(#REF!&lt;&gt;"",I16&lt;&gt;"",J16&lt;&gt;""),"X","R")))))))</f>
        <v>C</v>
      </c>
      <c r="M16" s="19">
        <f t="shared" si="1"/>
        <v>2</v>
      </c>
      <c r="N16" s="8" t="str">
        <f t="shared" si="2"/>
        <v>TB</v>
      </c>
      <c r="O16" s="2" t="str">
        <f t="shared" si="3"/>
        <v>ĐẠT</v>
      </c>
    </row>
    <row r="17" spans="1:15" ht="18" customHeight="1">
      <c r="A17" s="9">
        <v>8</v>
      </c>
      <c r="B17" s="14" t="s">
        <v>131</v>
      </c>
      <c r="C17" s="15" t="s">
        <v>132</v>
      </c>
      <c r="D17" s="16" t="s">
        <v>34</v>
      </c>
      <c r="E17" s="17" t="s">
        <v>133</v>
      </c>
      <c r="F17" s="20">
        <v>9</v>
      </c>
      <c r="G17" s="20">
        <v>9</v>
      </c>
      <c r="H17" s="20"/>
      <c r="I17" s="21">
        <f t="shared" si="4"/>
        <v>9</v>
      </c>
      <c r="J17" s="21">
        <v>5.5</v>
      </c>
      <c r="K17" s="24">
        <f t="shared" si="0"/>
        <v>6.6</v>
      </c>
      <c r="L17" s="18" t="str">
        <f>IF(K17&gt;=8.5,"A",IF(K17&gt;=7,"B",IF(K17&gt;=5.5,"C",IF(K17&gt;=4,"D",IF(AND(K17&lt;4,K17&gt;=0),"F",IF(AND(#REF!="",I17="",J17=""),"I",IF(OR(#REF!&lt;&gt;"",I17&lt;&gt;"",J17&lt;&gt;""),"X","R")))))))</f>
        <v>C</v>
      </c>
      <c r="M17" s="19">
        <f t="shared" si="1"/>
        <v>2</v>
      </c>
      <c r="N17" s="8" t="str">
        <f t="shared" si="2"/>
        <v>TB</v>
      </c>
      <c r="O17" s="2" t="str">
        <f t="shared" si="3"/>
        <v>ĐẠT</v>
      </c>
    </row>
    <row r="18" spans="1:15" ht="18" customHeight="1">
      <c r="A18" s="9">
        <v>9</v>
      </c>
      <c r="B18" s="14" t="s">
        <v>148</v>
      </c>
      <c r="C18" s="15" t="s">
        <v>149</v>
      </c>
      <c r="D18" s="16" t="s">
        <v>24</v>
      </c>
      <c r="E18" s="17" t="s">
        <v>150</v>
      </c>
      <c r="F18" s="20">
        <v>9</v>
      </c>
      <c r="G18" s="20">
        <v>9</v>
      </c>
      <c r="H18" s="20"/>
      <c r="I18" s="21">
        <f t="shared" si="4"/>
        <v>9</v>
      </c>
      <c r="J18" s="21">
        <v>7</v>
      </c>
      <c r="K18" s="24">
        <f t="shared" si="0"/>
        <v>7.6</v>
      </c>
      <c r="L18" s="18" t="str">
        <f>IF(K18&gt;=8.5,"A",IF(K18&gt;=7,"B",IF(K18&gt;=5.5,"C",IF(K18&gt;=4,"D",IF(AND(K18&lt;4,K18&gt;=0),"F",IF(AND(#REF!="",I18="",J18=""),"I",IF(OR(#REF!&lt;&gt;"",I18&lt;&gt;"",J18&lt;&gt;""),"X","R")))))))</f>
        <v>B</v>
      </c>
      <c r="M18" s="19">
        <f t="shared" si="1"/>
        <v>3</v>
      </c>
      <c r="N18" s="8" t="str">
        <f t="shared" si="2"/>
        <v>KHÁ</v>
      </c>
      <c r="O18" s="2" t="str">
        <f t="shared" si="3"/>
        <v>ĐẠT</v>
      </c>
    </row>
    <row r="19" spans="1:6" ht="10.5" customHeight="1">
      <c r="A19" s="22"/>
      <c r="F19" s="1"/>
    </row>
    <row r="20" spans="2:5" ht="15.75">
      <c r="B20" s="57" t="s">
        <v>174</v>
      </c>
      <c r="C20" s="57"/>
      <c r="D20" s="57"/>
      <c r="E20" s="57"/>
    </row>
    <row r="21" spans="2:15" ht="15.75">
      <c r="B21" s="50" t="s">
        <v>157</v>
      </c>
      <c r="C21" s="50"/>
      <c r="D21" s="50"/>
      <c r="E21" s="50" t="s">
        <v>36</v>
      </c>
      <c r="F21" s="50"/>
      <c r="G21" s="50"/>
      <c r="H21" s="50"/>
      <c r="I21" s="48" t="s">
        <v>37</v>
      </c>
      <c r="J21" s="48"/>
      <c r="K21" s="48"/>
      <c r="L21" s="26"/>
      <c r="M21" s="48" t="s">
        <v>158</v>
      </c>
      <c r="N21" s="48"/>
      <c r="O21" s="48"/>
    </row>
    <row r="22" spans="2:13" ht="15.75">
      <c r="B22" s="10"/>
      <c r="C22" s="10"/>
      <c r="D22" s="10"/>
      <c r="E22" s="10"/>
      <c r="F22" s="12"/>
      <c r="G22" s="10"/>
      <c r="H22" s="10"/>
      <c r="I22" s="10"/>
      <c r="J22" s="10"/>
      <c r="K22" s="10"/>
      <c r="L22" s="11"/>
      <c r="M22" s="11"/>
    </row>
    <row r="23" spans="2:13" ht="15.75">
      <c r="B23" s="10"/>
      <c r="C23" s="10"/>
      <c r="D23" s="10"/>
      <c r="E23" s="10"/>
      <c r="F23" s="12"/>
      <c r="G23" s="10"/>
      <c r="H23" s="10"/>
      <c r="I23" s="10"/>
      <c r="J23" s="10"/>
      <c r="K23" s="10"/>
      <c r="L23" s="11"/>
      <c r="M23" s="11"/>
    </row>
    <row r="24" spans="2:13" ht="15.75">
      <c r="B24" s="10"/>
      <c r="C24" s="10"/>
      <c r="D24" s="10"/>
      <c r="E24" s="10"/>
      <c r="F24" s="12"/>
      <c r="G24" s="10"/>
      <c r="H24" s="10"/>
      <c r="I24" s="10"/>
      <c r="J24" s="10"/>
      <c r="K24" s="10"/>
      <c r="L24" s="11"/>
      <c r="M24" s="11"/>
    </row>
    <row r="25" spans="2:15" ht="15.75">
      <c r="B25" s="50" t="s">
        <v>156</v>
      </c>
      <c r="C25" s="50"/>
      <c r="D25" s="50"/>
      <c r="E25" s="50" t="s">
        <v>160</v>
      </c>
      <c r="F25" s="50"/>
      <c r="G25" s="50"/>
      <c r="H25" s="50"/>
      <c r="I25" s="50" t="s">
        <v>159</v>
      </c>
      <c r="J25" s="50"/>
      <c r="K25" s="50"/>
      <c r="L25" s="26"/>
      <c r="M25" s="48" t="s">
        <v>170</v>
      </c>
      <c r="N25" s="48"/>
      <c r="O25" s="48"/>
    </row>
    <row r="26" spans="2:13" ht="15.75">
      <c r="B26" s="10"/>
      <c r="C26" s="10"/>
      <c r="D26" s="10"/>
      <c r="E26" s="10"/>
      <c r="F26" s="12"/>
      <c r="G26" s="10"/>
      <c r="H26" s="10"/>
      <c r="I26" s="10"/>
      <c r="J26" s="10"/>
      <c r="K26" s="10"/>
      <c r="L26" s="11"/>
      <c r="M26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5:D25"/>
    <mergeCell ref="E25:H25"/>
    <mergeCell ref="I25:K25"/>
    <mergeCell ref="M25:O25"/>
    <mergeCell ref="N8:O9"/>
    <mergeCell ref="B20:E20"/>
    <mergeCell ref="B21:D21"/>
    <mergeCell ref="E21:H21"/>
    <mergeCell ref="I21:K21"/>
    <mergeCell ref="M21:O21"/>
  </mergeCells>
  <printOptions/>
  <pageMargins left="0.34" right="0.16" top="0.75" bottom="0.75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4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49" t="s">
        <v>1</v>
      </c>
      <c r="B1" s="49"/>
      <c r="C1" s="49"/>
      <c r="D1" s="49"/>
      <c r="E1" s="50" t="s">
        <v>7</v>
      </c>
      <c r="F1" s="50"/>
      <c r="G1" s="50"/>
      <c r="H1" s="50"/>
      <c r="I1" s="50"/>
      <c r="J1" s="50"/>
      <c r="K1" s="50"/>
      <c r="L1" s="50"/>
      <c r="M1" s="50"/>
      <c r="N1" s="50"/>
    </row>
    <row r="2" spans="1:14" ht="19.5" customHeight="1">
      <c r="A2" s="51" t="s">
        <v>2</v>
      </c>
      <c r="B2" s="51"/>
      <c r="C2" s="51"/>
      <c r="D2" s="51"/>
      <c r="E2" s="50" t="s">
        <v>151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0.25" customHeight="1">
      <c r="E3" s="52" t="s">
        <v>19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50" t="s">
        <v>192</v>
      </c>
      <c r="F4" s="50"/>
      <c r="G4" s="50"/>
      <c r="H4" s="50"/>
      <c r="I4" s="50"/>
      <c r="J4" s="50"/>
      <c r="K4" s="50"/>
      <c r="L4" s="50"/>
      <c r="M4" s="50"/>
      <c r="N4" s="50"/>
    </row>
    <row r="5" spans="5:14" ht="18.75" customHeight="1">
      <c r="E5" s="40" t="s">
        <v>194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164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7" t="s">
        <v>0</v>
      </c>
      <c r="B8" s="47" t="s">
        <v>3</v>
      </c>
      <c r="C8" s="47" t="s">
        <v>4</v>
      </c>
      <c r="D8" s="47"/>
      <c r="E8" s="46" t="s">
        <v>5</v>
      </c>
      <c r="F8" s="41" t="s">
        <v>12</v>
      </c>
      <c r="G8" s="43" t="s">
        <v>152</v>
      </c>
      <c r="H8" s="44"/>
      <c r="I8" s="45"/>
      <c r="J8" s="41" t="s">
        <v>153</v>
      </c>
      <c r="K8" s="43" t="s">
        <v>11</v>
      </c>
      <c r="L8" s="44"/>
      <c r="M8" s="45"/>
      <c r="N8" s="53" t="s">
        <v>15</v>
      </c>
      <c r="O8" s="54"/>
    </row>
    <row r="9" spans="1:15" s="5" customFormat="1" ht="39.75" customHeight="1">
      <c r="A9" s="47"/>
      <c r="B9" s="47"/>
      <c r="C9" s="47"/>
      <c r="D9" s="47"/>
      <c r="E9" s="47"/>
      <c r="F9" s="42"/>
      <c r="G9" s="4" t="s">
        <v>165</v>
      </c>
      <c r="H9" s="23" t="s">
        <v>190</v>
      </c>
      <c r="I9" s="4" t="s">
        <v>10</v>
      </c>
      <c r="J9" s="42"/>
      <c r="K9" s="4" t="s">
        <v>13</v>
      </c>
      <c r="L9" s="4" t="s">
        <v>6</v>
      </c>
      <c r="M9" s="4" t="s">
        <v>14</v>
      </c>
      <c r="N9" s="55"/>
      <c r="O9" s="56"/>
    </row>
    <row r="10" spans="1:15" s="3" customFormat="1" ht="18" customHeight="1">
      <c r="A10" s="9">
        <v>1</v>
      </c>
      <c r="B10" s="14" t="s">
        <v>38</v>
      </c>
      <c r="C10" s="15" t="s">
        <v>39</v>
      </c>
      <c r="D10" s="16" t="s">
        <v>40</v>
      </c>
      <c r="E10" s="17" t="s">
        <v>41</v>
      </c>
      <c r="F10" s="36">
        <v>8.5</v>
      </c>
      <c r="G10" s="34"/>
      <c r="H10" s="38">
        <v>5</v>
      </c>
      <c r="I10" s="21"/>
      <c r="J10" s="21">
        <v>6</v>
      </c>
      <c r="K10" s="24">
        <f>ROUND((J10*6+H10*3+F10)/10,1)</f>
        <v>6</v>
      </c>
      <c r="L10" s="18" t="str">
        <f aca="true" t="shared" si="0" ref="L10:L26">IF(K10&gt;=8.5,"A",IF(K10&gt;=7,"B",IF(K10&gt;=5.5,"C",IF(K10&gt;=4,"D",IF(AND(K10&lt;4,K10&gt;=0),"F",IF(AND(F10="",I10="",J10=""),"I",IF(OR(F10&lt;&gt;"",I10&lt;&gt;"",J10&lt;&gt;""),"X","R")))))))</f>
        <v>C</v>
      </c>
      <c r="M10" s="19">
        <f aca="true" t="shared" si="1" ref="M10:M33">IF(L10="A",4,IF(L10="B",3,IF(L10="C",2,IF(L10="D",1,0))))</f>
        <v>2</v>
      </c>
      <c r="N10" s="8" t="str">
        <f aca="true" t="shared" si="2" ref="N10:N34"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3" customFormat="1" ht="18" customHeight="1">
      <c r="A11" s="9">
        <v>2</v>
      </c>
      <c r="B11" s="14" t="s">
        <v>42</v>
      </c>
      <c r="C11" s="15" t="s">
        <v>43</v>
      </c>
      <c r="D11" s="16" t="s">
        <v>44</v>
      </c>
      <c r="E11" s="17" t="s">
        <v>45</v>
      </c>
      <c r="F11" s="36">
        <v>9</v>
      </c>
      <c r="G11" s="34"/>
      <c r="H11" s="38">
        <v>8</v>
      </c>
      <c r="I11" s="21"/>
      <c r="J11" s="21">
        <v>5</v>
      </c>
      <c r="K11" s="24">
        <f aca="true" t="shared" si="3" ref="K11:K34">ROUND((J11*6+H11*3+F11)/10,1)</f>
        <v>6.3</v>
      </c>
      <c r="L11" s="18" t="str">
        <f t="shared" si="0"/>
        <v>C</v>
      </c>
      <c r="M11" s="19">
        <f t="shared" si="1"/>
        <v>2</v>
      </c>
      <c r="N11" s="8" t="str">
        <f t="shared" si="2"/>
        <v>TB</v>
      </c>
      <c r="O11" s="2" t="str">
        <f aca="true" t="shared" si="4" ref="O11:O33">IF(OR(K11&lt;4,J11&lt;=2),"KHÔNG ĐẠT","ĐẠT")</f>
        <v>ĐẠT</v>
      </c>
    </row>
    <row r="12" spans="1:15" s="3" customFormat="1" ht="18" customHeight="1">
      <c r="A12" s="9">
        <v>3</v>
      </c>
      <c r="B12" s="14" t="s">
        <v>46</v>
      </c>
      <c r="C12" s="15" t="s">
        <v>47</v>
      </c>
      <c r="D12" s="16" t="s">
        <v>48</v>
      </c>
      <c r="E12" s="17" t="s">
        <v>49</v>
      </c>
      <c r="F12" s="36">
        <v>8.5</v>
      </c>
      <c r="G12" s="34"/>
      <c r="H12" s="38">
        <v>8</v>
      </c>
      <c r="I12" s="21"/>
      <c r="J12" s="21">
        <v>8.5</v>
      </c>
      <c r="K12" s="24">
        <f t="shared" si="3"/>
        <v>8.4</v>
      </c>
      <c r="L12" s="18" t="str">
        <f t="shared" si="0"/>
        <v>B</v>
      </c>
      <c r="M12" s="19">
        <f t="shared" si="1"/>
        <v>3</v>
      </c>
      <c r="N12" s="8" t="str">
        <f t="shared" si="2"/>
        <v>KHÁ</v>
      </c>
      <c r="O12" s="2" t="str">
        <f t="shared" si="4"/>
        <v>ĐẠT</v>
      </c>
    </row>
    <row r="13" spans="1:15" s="3" customFormat="1" ht="18" customHeight="1">
      <c r="A13" s="9">
        <v>4</v>
      </c>
      <c r="B13" s="14" t="s">
        <v>50</v>
      </c>
      <c r="C13" s="15" t="s">
        <v>51</v>
      </c>
      <c r="D13" s="16" t="s">
        <v>25</v>
      </c>
      <c r="E13" s="17" t="s">
        <v>52</v>
      </c>
      <c r="F13" s="36">
        <v>9</v>
      </c>
      <c r="G13" s="34"/>
      <c r="H13" s="38">
        <v>7.5</v>
      </c>
      <c r="I13" s="21"/>
      <c r="J13" s="21">
        <v>9</v>
      </c>
      <c r="K13" s="24">
        <f t="shared" si="3"/>
        <v>8.6</v>
      </c>
      <c r="L13" s="18" t="str">
        <f t="shared" si="0"/>
        <v>A</v>
      </c>
      <c r="M13" s="19">
        <f t="shared" si="1"/>
        <v>4</v>
      </c>
      <c r="N13" s="8" t="str">
        <f t="shared" si="2"/>
        <v>GIỎI</v>
      </c>
      <c r="O13" s="2" t="str">
        <f t="shared" si="4"/>
        <v>ĐẠT</v>
      </c>
    </row>
    <row r="14" spans="1:15" s="3" customFormat="1" ht="18" customHeight="1">
      <c r="A14" s="9">
        <v>5</v>
      </c>
      <c r="B14" s="14" t="s">
        <v>53</v>
      </c>
      <c r="C14" s="15" t="s">
        <v>54</v>
      </c>
      <c r="D14" s="16" t="s">
        <v>25</v>
      </c>
      <c r="E14" s="17" t="s">
        <v>55</v>
      </c>
      <c r="F14" s="36">
        <v>8</v>
      </c>
      <c r="G14" s="34"/>
      <c r="H14" s="38">
        <v>8</v>
      </c>
      <c r="I14" s="21"/>
      <c r="J14" s="21">
        <v>7</v>
      </c>
      <c r="K14" s="24">
        <f t="shared" si="3"/>
        <v>7.4</v>
      </c>
      <c r="L14" s="18" t="str">
        <f t="shared" si="0"/>
        <v>B</v>
      </c>
      <c r="M14" s="19">
        <f t="shared" si="1"/>
        <v>3</v>
      </c>
      <c r="N14" s="8" t="str">
        <f t="shared" si="2"/>
        <v>KHÁ</v>
      </c>
      <c r="O14" s="2" t="str">
        <f t="shared" si="4"/>
        <v>ĐẠT</v>
      </c>
    </row>
    <row r="15" spans="1:15" s="3" customFormat="1" ht="18" customHeight="1">
      <c r="A15" s="9">
        <v>6</v>
      </c>
      <c r="B15" s="14" t="s">
        <v>56</v>
      </c>
      <c r="C15" s="15" t="s">
        <v>57</v>
      </c>
      <c r="D15" s="16" t="s">
        <v>20</v>
      </c>
      <c r="E15" s="17" t="s">
        <v>58</v>
      </c>
      <c r="F15" s="36">
        <v>9</v>
      </c>
      <c r="G15" s="34"/>
      <c r="H15" s="38">
        <v>7.5</v>
      </c>
      <c r="I15" s="21"/>
      <c r="J15" s="21">
        <v>7</v>
      </c>
      <c r="K15" s="24">
        <f t="shared" si="3"/>
        <v>7.4</v>
      </c>
      <c r="L15" s="18" t="str">
        <f t="shared" si="0"/>
        <v>B</v>
      </c>
      <c r="M15" s="19">
        <f t="shared" si="1"/>
        <v>3</v>
      </c>
      <c r="N15" s="8" t="str">
        <f t="shared" si="2"/>
        <v>KHÁ</v>
      </c>
      <c r="O15" s="2" t="str">
        <f t="shared" si="4"/>
        <v>ĐẠT</v>
      </c>
    </row>
    <row r="16" spans="1:15" s="3" customFormat="1" ht="18" customHeight="1">
      <c r="A16" s="9">
        <v>7</v>
      </c>
      <c r="B16" s="14" t="s">
        <v>59</v>
      </c>
      <c r="C16" s="15" t="s">
        <v>60</v>
      </c>
      <c r="D16" s="16" t="s">
        <v>61</v>
      </c>
      <c r="E16" s="17" t="s">
        <v>62</v>
      </c>
      <c r="F16" s="36">
        <v>9</v>
      </c>
      <c r="G16" s="34"/>
      <c r="H16" s="38">
        <v>7</v>
      </c>
      <c r="I16" s="21"/>
      <c r="J16" s="21">
        <v>7</v>
      </c>
      <c r="K16" s="24">
        <f t="shared" si="3"/>
        <v>7.2</v>
      </c>
      <c r="L16" s="18" t="str">
        <f>IF(K16&gt;=8.5,"A",IF(K16&gt;=7,"B",IF(K16&gt;=5.5,"C",IF(K16&gt;=4,"D",IF(AND(K16&lt;4,K16&gt;=0),"F",IF(AND(F16="",I16="",J16=""),"I",IF(OR(F16&lt;&gt;"",I16&lt;&gt;"",J16&lt;&gt;""),"X","R")))))))</f>
        <v>B</v>
      </c>
      <c r="M16" s="19">
        <f t="shared" si="1"/>
        <v>3</v>
      </c>
      <c r="N16" s="8" t="str">
        <f t="shared" si="2"/>
        <v>KHÁ</v>
      </c>
      <c r="O16" s="2" t="str">
        <f t="shared" si="4"/>
        <v>ĐẠT</v>
      </c>
    </row>
    <row r="17" spans="1:15" s="3" customFormat="1" ht="18" customHeight="1">
      <c r="A17" s="9">
        <v>8</v>
      </c>
      <c r="B17" s="14" t="s">
        <v>63</v>
      </c>
      <c r="C17" s="15" t="s">
        <v>64</v>
      </c>
      <c r="D17" s="16" t="s">
        <v>16</v>
      </c>
      <c r="E17" s="17" t="s">
        <v>65</v>
      </c>
      <c r="F17" s="36">
        <v>9</v>
      </c>
      <c r="G17" s="34"/>
      <c r="H17" s="38">
        <v>8.5</v>
      </c>
      <c r="I17" s="21"/>
      <c r="J17" s="21">
        <v>7.5</v>
      </c>
      <c r="K17" s="24">
        <f t="shared" si="3"/>
        <v>8</v>
      </c>
      <c r="L17" s="18" t="str">
        <f t="shared" si="0"/>
        <v>B</v>
      </c>
      <c r="M17" s="19">
        <f t="shared" si="1"/>
        <v>3</v>
      </c>
      <c r="N17" s="8" t="str">
        <f t="shared" si="2"/>
        <v>KHÁ</v>
      </c>
      <c r="O17" s="2" t="str">
        <f t="shared" si="4"/>
        <v>ĐẠT</v>
      </c>
    </row>
    <row r="18" spans="1:15" s="3" customFormat="1" ht="18" customHeight="1">
      <c r="A18" s="9">
        <v>9</v>
      </c>
      <c r="B18" s="14" t="s">
        <v>66</v>
      </c>
      <c r="C18" s="15" t="s">
        <v>67</v>
      </c>
      <c r="D18" s="16" t="s">
        <v>68</v>
      </c>
      <c r="E18" s="17" t="s">
        <v>69</v>
      </c>
      <c r="F18" s="36">
        <v>9</v>
      </c>
      <c r="G18" s="34"/>
      <c r="H18" s="38">
        <v>8.5</v>
      </c>
      <c r="I18" s="21"/>
      <c r="J18" s="21">
        <v>7.5</v>
      </c>
      <c r="K18" s="24">
        <f t="shared" si="3"/>
        <v>8</v>
      </c>
      <c r="L18" s="18" t="str">
        <f t="shared" si="0"/>
        <v>B</v>
      </c>
      <c r="M18" s="19">
        <f t="shared" si="1"/>
        <v>3</v>
      </c>
      <c r="N18" s="8" t="str">
        <f t="shared" si="2"/>
        <v>KHÁ</v>
      </c>
      <c r="O18" s="2" t="str">
        <f t="shared" si="4"/>
        <v>ĐẠT</v>
      </c>
    </row>
    <row r="19" spans="1:15" s="3" customFormat="1" ht="18" customHeight="1">
      <c r="A19" s="9">
        <v>10</v>
      </c>
      <c r="B19" s="14" t="s">
        <v>70</v>
      </c>
      <c r="C19" s="15" t="s">
        <v>71</v>
      </c>
      <c r="D19" s="16" t="s">
        <v>26</v>
      </c>
      <c r="E19" s="17" t="s">
        <v>72</v>
      </c>
      <c r="F19" s="36">
        <v>9</v>
      </c>
      <c r="G19" s="34"/>
      <c r="H19" s="38">
        <v>8.5</v>
      </c>
      <c r="I19" s="21"/>
      <c r="J19" s="21">
        <v>7</v>
      </c>
      <c r="K19" s="24">
        <f t="shared" si="3"/>
        <v>7.7</v>
      </c>
      <c r="L19" s="18" t="str">
        <f t="shared" si="0"/>
        <v>B</v>
      </c>
      <c r="M19" s="19">
        <f t="shared" si="1"/>
        <v>3</v>
      </c>
      <c r="N19" s="8" t="str">
        <f t="shared" si="2"/>
        <v>KHÁ</v>
      </c>
      <c r="O19" s="2" t="str">
        <f t="shared" si="4"/>
        <v>ĐẠT</v>
      </c>
    </row>
    <row r="20" spans="1:15" s="3" customFormat="1" ht="18" customHeight="1">
      <c r="A20" s="9">
        <v>11</v>
      </c>
      <c r="B20" s="14" t="s">
        <v>73</v>
      </c>
      <c r="C20" s="15" t="s">
        <v>74</v>
      </c>
      <c r="D20" s="16" t="s">
        <v>75</v>
      </c>
      <c r="E20" s="17" t="s">
        <v>76</v>
      </c>
      <c r="F20" s="36">
        <v>8</v>
      </c>
      <c r="G20" s="34"/>
      <c r="H20" s="38">
        <v>6.5</v>
      </c>
      <c r="I20" s="21"/>
      <c r="J20" s="21">
        <v>7</v>
      </c>
      <c r="K20" s="24">
        <f t="shared" si="3"/>
        <v>7</v>
      </c>
      <c r="L20" s="18" t="str">
        <f t="shared" si="0"/>
        <v>B</v>
      </c>
      <c r="M20" s="19">
        <f t="shared" si="1"/>
        <v>3</v>
      </c>
      <c r="N20" s="8" t="str">
        <f t="shared" si="2"/>
        <v>KHÁ</v>
      </c>
      <c r="O20" s="2" t="str">
        <f t="shared" si="4"/>
        <v>ĐẠT</v>
      </c>
    </row>
    <row r="21" spans="1:15" s="3" customFormat="1" ht="18" customHeight="1">
      <c r="A21" s="9">
        <v>12</v>
      </c>
      <c r="B21" s="14" t="s">
        <v>77</v>
      </c>
      <c r="C21" s="15" t="s">
        <v>78</v>
      </c>
      <c r="D21" s="16" t="s">
        <v>21</v>
      </c>
      <c r="E21" s="17" t="s">
        <v>79</v>
      </c>
      <c r="F21" s="36">
        <v>8.5</v>
      </c>
      <c r="G21" s="34"/>
      <c r="H21" s="38">
        <v>7.5</v>
      </c>
      <c r="I21" s="21"/>
      <c r="J21" s="21">
        <v>5</v>
      </c>
      <c r="K21" s="24">
        <f t="shared" si="3"/>
        <v>6.1</v>
      </c>
      <c r="L21" s="18" t="str">
        <f t="shared" si="0"/>
        <v>C</v>
      </c>
      <c r="M21" s="19">
        <f t="shared" si="1"/>
        <v>2</v>
      </c>
      <c r="N21" s="8" t="str">
        <f t="shared" si="2"/>
        <v>TB</v>
      </c>
      <c r="O21" s="2" t="str">
        <f t="shared" si="4"/>
        <v>ĐẠT</v>
      </c>
    </row>
    <row r="22" spans="1:15" s="3" customFormat="1" ht="18" customHeight="1">
      <c r="A22" s="9">
        <v>13</v>
      </c>
      <c r="B22" s="14" t="s">
        <v>80</v>
      </c>
      <c r="C22" s="15" t="s">
        <v>81</v>
      </c>
      <c r="D22" s="16" t="s">
        <v>82</v>
      </c>
      <c r="E22" s="17" t="s">
        <v>83</v>
      </c>
      <c r="F22" s="36">
        <v>9</v>
      </c>
      <c r="G22" s="34"/>
      <c r="H22" s="38">
        <v>8</v>
      </c>
      <c r="I22" s="21"/>
      <c r="J22" s="21">
        <v>5</v>
      </c>
      <c r="K22" s="24">
        <f t="shared" si="3"/>
        <v>6.3</v>
      </c>
      <c r="L22" s="18" t="str">
        <f t="shared" si="0"/>
        <v>C</v>
      </c>
      <c r="M22" s="19">
        <f t="shared" si="1"/>
        <v>2</v>
      </c>
      <c r="N22" s="8" t="str">
        <f t="shared" si="2"/>
        <v>TB</v>
      </c>
      <c r="O22" s="2" t="str">
        <f t="shared" si="4"/>
        <v>ĐẠT</v>
      </c>
    </row>
    <row r="23" spans="1:15" s="3" customFormat="1" ht="18" customHeight="1">
      <c r="A23" s="9">
        <v>14</v>
      </c>
      <c r="B23" s="14" t="s">
        <v>84</v>
      </c>
      <c r="C23" s="15" t="s">
        <v>85</v>
      </c>
      <c r="D23" s="16" t="s">
        <v>22</v>
      </c>
      <c r="E23" s="17" t="s">
        <v>86</v>
      </c>
      <c r="F23" s="36">
        <v>8.5</v>
      </c>
      <c r="G23" s="34"/>
      <c r="H23" s="38">
        <v>7.5</v>
      </c>
      <c r="I23" s="21"/>
      <c r="J23" s="21">
        <v>7.5</v>
      </c>
      <c r="K23" s="24">
        <f t="shared" si="3"/>
        <v>7.6</v>
      </c>
      <c r="L23" s="18" t="str">
        <f t="shared" si="0"/>
        <v>B</v>
      </c>
      <c r="M23" s="19">
        <f t="shared" si="1"/>
        <v>3</v>
      </c>
      <c r="N23" s="8" t="str">
        <f t="shared" si="2"/>
        <v>KHÁ</v>
      </c>
      <c r="O23" s="2" t="str">
        <f t="shared" si="4"/>
        <v>ĐẠT</v>
      </c>
    </row>
    <row r="24" spans="1:15" s="3" customFormat="1" ht="18" customHeight="1">
      <c r="A24" s="9">
        <v>15</v>
      </c>
      <c r="B24" s="14" t="s">
        <v>89</v>
      </c>
      <c r="C24" s="15" t="s">
        <v>90</v>
      </c>
      <c r="D24" s="16" t="s">
        <v>23</v>
      </c>
      <c r="E24" s="17" t="s">
        <v>91</v>
      </c>
      <c r="F24" s="36">
        <v>8.5</v>
      </c>
      <c r="G24" s="34"/>
      <c r="H24" s="38">
        <v>6.5</v>
      </c>
      <c r="I24" s="21"/>
      <c r="J24" s="21">
        <v>5</v>
      </c>
      <c r="K24" s="24">
        <f t="shared" si="3"/>
        <v>5.8</v>
      </c>
      <c r="L24" s="18" t="str">
        <f t="shared" si="0"/>
        <v>C</v>
      </c>
      <c r="M24" s="19">
        <f t="shared" si="1"/>
        <v>2</v>
      </c>
      <c r="N24" s="8" t="str">
        <f t="shared" si="2"/>
        <v>TB</v>
      </c>
      <c r="O24" s="2" t="str">
        <f t="shared" si="4"/>
        <v>ĐẠT</v>
      </c>
    </row>
    <row r="25" spans="1:15" s="3" customFormat="1" ht="18" customHeight="1">
      <c r="A25" s="9">
        <v>16</v>
      </c>
      <c r="B25" s="14" t="s">
        <v>92</v>
      </c>
      <c r="C25" s="15" t="s">
        <v>18</v>
      </c>
      <c r="D25" s="16" t="s">
        <v>28</v>
      </c>
      <c r="E25" s="17" t="s">
        <v>93</v>
      </c>
      <c r="F25" s="36">
        <v>9</v>
      </c>
      <c r="G25" s="34"/>
      <c r="H25" s="38">
        <v>6</v>
      </c>
      <c r="I25" s="21"/>
      <c r="J25" s="21">
        <v>9</v>
      </c>
      <c r="K25" s="24">
        <f t="shared" si="3"/>
        <v>8.1</v>
      </c>
      <c r="L25" s="18" t="str">
        <f t="shared" si="0"/>
        <v>B</v>
      </c>
      <c r="M25" s="19">
        <f t="shared" si="1"/>
        <v>3</v>
      </c>
      <c r="N25" s="8" t="str">
        <f t="shared" si="2"/>
        <v>KHÁ</v>
      </c>
      <c r="O25" s="2" t="str">
        <f t="shared" si="4"/>
        <v>ĐẠT</v>
      </c>
    </row>
    <row r="26" spans="1:15" s="3" customFormat="1" ht="18" customHeight="1">
      <c r="A26" s="9">
        <v>17</v>
      </c>
      <c r="B26" s="14" t="s">
        <v>94</v>
      </c>
      <c r="C26" s="15" t="s">
        <v>17</v>
      </c>
      <c r="D26" s="16" t="s">
        <v>95</v>
      </c>
      <c r="E26" s="17" t="s">
        <v>96</v>
      </c>
      <c r="F26" s="36">
        <v>8</v>
      </c>
      <c r="G26" s="34"/>
      <c r="H26" s="38">
        <v>7</v>
      </c>
      <c r="I26" s="21"/>
      <c r="J26" s="21">
        <v>5.5</v>
      </c>
      <c r="K26" s="24">
        <f t="shared" si="3"/>
        <v>6.2</v>
      </c>
      <c r="L26" s="18" t="str">
        <f t="shared" si="0"/>
        <v>C</v>
      </c>
      <c r="M26" s="19">
        <f t="shared" si="1"/>
        <v>2</v>
      </c>
      <c r="N26" s="8" t="str">
        <f t="shared" si="2"/>
        <v>TB</v>
      </c>
      <c r="O26" s="2" t="str">
        <f t="shared" si="4"/>
        <v>ĐẠT</v>
      </c>
    </row>
    <row r="27" spans="1:15" s="3" customFormat="1" ht="18" customHeight="1">
      <c r="A27" s="9">
        <v>18</v>
      </c>
      <c r="B27" s="14" t="s">
        <v>108</v>
      </c>
      <c r="C27" s="15" t="s">
        <v>109</v>
      </c>
      <c r="D27" s="16" t="s">
        <v>106</v>
      </c>
      <c r="E27" s="17" t="s">
        <v>110</v>
      </c>
      <c r="F27" s="36">
        <v>8.5</v>
      </c>
      <c r="G27" s="34"/>
      <c r="H27" s="38">
        <v>5</v>
      </c>
      <c r="I27" s="21"/>
      <c r="J27" s="21">
        <v>6</v>
      </c>
      <c r="K27" s="24">
        <f t="shared" si="3"/>
        <v>6</v>
      </c>
      <c r="L27" s="18" t="str">
        <f>IF(K27&gt;=8.5,"A",IF(K27&gt;=7,"B",IF(K27&gt;=5.5,"C",IF(K27&gt;=4,"D",IF(AND(K27&lt;4,K27&gt;=0),"F",IF(AND(#REF!="",I27="",J27=""),"I",IF(OR(#REF!&lt;&gt;"",I27&lt;&gt;"",J27&lt;&gt;""),"X","R")))))))</f>
        <v>C</v>
      </c>
      <c r="M27" s="19">
        <f t="shared" si="1"/>
        <v>2</v>
      </c>
      <c r="N27" s="8" t="str">
        <f t="shared" si="2"/>
        <v>TB</v>
      </c>
      <c r="O27" s="2" t="str">
        <f t="shared" si="4"/>
        <v>ĐẠT</v>
      </c>
    </row>
    <row r="28" spans="1:15" s="3" customFormat="1" ht="18" customHeight="1">
      <c r="A28" s="9">
        <v>19</v>
      </c>
      <c r="B28" s="14" t="s">
        <v>111</v>
      </c>
      <c r="C28" s="15" t="s">
        <v>112</v>
      </c>
      <c r="D28" s="16" t="s">
        <v>113</v>
      </c>
      <c r="E28" s="17" t="s">
        <v>114</v>
      </c>
      <c r="F28" s="36">
        <v>9</v>
      </c>
      <c r="G28" s="34"/>
      <c r="H28" s="38">
        <v>7.5</v>
      </c>
      <c r="I28" s="21"/>
      <c r="J28" s="21">
        <v>6</v>
      </c>
      <c r="K28" s="24">
        <f t="shared" si="3"/>
        <v>6.8</v>
      </c>
      <c r="L28" s="18" t="str">
        <f>IF(K28&gt;=8.5,"A",IF(K28&gt;=7,"B",IF(K28&gt;=5.5,"C",IF(K28&gt;=4,"D",IF(AND(K28&lt;4,K28&gt;=0),"F",IF(AND(F27="",I28="",J28=""),"I",IF(OR(F27&lt;&gt;"",I28&lt;&gt;"",J28&lt;&gt;""),"X","R")))))))</f>
        <v>C</v>
      </c>
      <c r="M28" s="19">
        <f t="shared" si="1"/>
        <v>2</v>
      </c>
      <c r="N28" s="8" t="str">
        <f t="shared" si="2"/>
        <v>TB</v>
      </c>
      <c r="O28" s="2" t="str">
        <f t="shared" si="4"/>
        <v>ĐẠT</v>
      </c>
    </row>
    <row r="29" spans="1:15" ht="18" customHeight="1">
      <c r="A29" s="9">
        <v>20</v>
      </c>
      <c r="B29" s="14" t="s">
        <v>127</v>
      </c>
      <c r="C29" s="15" t="s">
        <v>128</v>
      </c>
      <c r="D29" s="16" t="s">
        <v>31</v>
      </c>
      <c r="E29" s="17" t="s">
        <v>32</v>
      </c>
      <c r="F29" s="36">
        <v>9</v>
      </c>
      <c r="G29" s="34"/>
      <c r="H29" s="38">
        <v>8.5</v>
      </c>
      <c r="I29" s="21"/>
      <c r="J29" s="21">
        <v>6.5</v>
      </c>
      <c r="K29" s="24">
        <f t="shared" si="3"/>
        <v>7.4</v>
      </c>
      <c r="L29" s="18" t="str">
        <f>IF(K29&gt;=8.5,"A",IF(K29&gt;=7,"B",IF(K29&gt;=5.5,"C",IF(K29&gt;=4,"D",IF(AND(K29&lt;4,K29&gt;=0),"F",IF(AND(#REF!="",I29="",J29=""),"I",IF(OR(#REF!&lt;&gt;"",I29&lt;&gt;"",J29&lt;&gt;""),"X","R")))))))</f>
        <v>B</v>
      </c>
      <c r="M29" s="19">
        <f t="shared" si="1"/>
        <v>3</v>
      </c>
      <c r="N29" s="8" t="str">
        <f t="shared" si="2"/>
        <v>KHÁ</v>
      </c>
      <c r="O29" s="2" t="str">
        <f t="shared" si="4"/>
        <v>ĐẠT</v>
      </c>
    </row>
    <row r="30" spans="1:15" ht="18" customHeight="1">
      <c r="A30" s="9">
        <v>21</v>
      </c>
      <c r="B30" s="14" t="s">
        <v>129</v>
      </c>
      <c r="C30" s="15" t="s">
        <v>33</v>
      </c>
      <c r="D30" s="16" t="s">
        <v>31</v>
      </c>
      <c r="E30" s="17" t="s">
        <v>130</v>
      </c>
      <c r="F30" s="36">
        <v>8.5</v>
      </c>
      <c r="G30" s="34"/>
      <c r="H30" s="38">
        <v>6.5</v>
      </c>
      <c r="I30" s="21"/>
      <c r="J30" s="21">
        <v>5</v>
      </c>
      <c r="K30" s="24">
        <f t="shared" si="3"/>
        <v>5.8</v>
      </c>
      <c r="L30" s="18" t="str">
        <f>IF(K30&gt;=8.5,"A",IF(K30&gt;=7,"B",IF(K30&gt;=5.5,"C",IF(K30&gt;=4,"D",IF(AND(K30&lt;4,K30&gt;=0),"F",IF(AND(F29="",I30="",J30=""),"I",IF(OR(F29&lt;&gt;"",I30&lt;&gt;"",J30&lt;&gt;""),"X","R")))))))</f>
        <v>C</v>
      </c>
      <c r="M30" s="19">
        <f t="shared" si="1"/>
        <v>2</v>
      </c>
      <c r="N30" s="8" t="str">
        <f t="shared" si="2"/>
        <v>TB</v>
      </c>
      <c r="O30" s="2" t="str">
        <f t="shared" si="4"/>
        <v>ĐẠT</v>
      </c>
    </row>
    <row r="31" spans="1:15" ht="18" customHeight="1">
      <c r="A31" s="9">
        <v>22</v>
      </c>
      <c r="B31" s="14" t="s">
        <v>131</v>
      </c>
      <c r="C31" s="15" t="s">
        <v>132</v>
      </c>
      <c r="D31" s="16" t="s">
        <v>34</v>
      </c>
      <c r="E31" s="17" t="s">
        <v>133</v>
      </c>
      <c r="F31" s="36">
        <v>9</v>
      </c>
      <c r="G31" s="34"/>
      <c r="H31" s="38">
        <v>7</v>
      </c>
      <c r="I31" s="21"/>
      <c r="J31" s="21">
        <v>5</v>
      </c>
      <c r="K31" s="24">
        <f t="shared" si="3"/>
        <v>6</v>
      </c>
      <c r="L31" s="18" t="str">
        <f>IF(K31&gt;=8.5,"A",IF(K31&gt;=7,"B",IF(K31&gt;=5.5,"C",IF(K31&gt;=4,"D",IF(AND(K31&lt;4,K31&gt;=0),"F",IF(AND(F30="",I31="",J31=""),"I",IF(OR(F30&lt;&gt;"",I31&lt;&gt;"",J31&lt;&gt;""),"X","R")))))))</f>
        <v>C</v>
      </c>
      <c r="M31" s="19">
        <f t="shared" si="1"/>
        <v>2</v>
      </c>
      <c r="N31" s="8" t="str">
        <f t="shared" si="2"/>
        <v>TB</v>
      </c>
      <c r="O31" s="2" t="str">
        <f t="shared" si="4"/>
        <v>ĐẠT</v>
      </c>
    </row>
    <row r="32" spans="1:15" ht="18" customHeight="1">
      <c r="A32" s="9">
        <v>23</v>
      </c>
      <c r="B32" s="14" t="s">
        <v>134</v>
      </c>
      <c r="C32" s="15" t="s">
        <v>18</v>
      </c>
      <c r="D32" s="16" t="s">
        <v>135</v>
      </c>
      <c r="E32" s="17" t="s">
        <v>136</v>
      </c>
      <c r="F32" s="36">
        <v>9</v>
      </c>
      <c r="G32" s="34"/>
      <c r="H32" s="38">
        <v>5</v>
      </c>
      <c r="I32" s="21"/>
      <c r="J32" s="21">
        <v>5</v>
      </c>
      <c r="K32" s="24">
        <f t="shared" si="3"/>
        <v>5.4</v>
      </c>
      <c r="L32" s="18" t="str">
        <f>IF(K32&gt;=8.5,"A",IF(K32&gt;=7,"B",IF(K32&gt;=5.5,"C",IF(K32&gt;=4,"D",IF(AND(K32&lt;4,K32&gt;=0),"F",IF(AND(F31="",I32="",J32=""),"I",IF(OR(F31&lt;&gt;"",I32&lt;&gt;"",J32&lt;&gt;""),"X","R")))))))</f>
        <v>D</v>
      </c>
      <c r="M32" s="19">
        <f t="shared" si="1"/>
        <v>1</v>
      </c>
      <c r="N32" s="8" t="str">
        <f t="shared" si="2"/>
        <v>TB YẾU</v>
      </c>
      <c r="O32" s="2" t="str">
        <f t="shared" si="4"/>
        <v>ĐẠT</v>
      </c>
    </row>
    <row r="33" spans="1:15" ht="18" customHeight="1">
      <c r="A33" s="9">
        <v>24</v>
      </c>
      <c r="B33" s="14" t="s">
        <v>142</v>
      </c>
      <c r="C33" s="15" t="s">
        <v>35</v>
      </c>
      <c r="D33" s="16" t="s">
        <v>143</v>
      </c>
      <c r="E33" s="17" t="s">
        <v>144</v>
      </c>
      <c r="F33" s="36">
        <v>8.5</v>
      </c>
      <c r="G33" s="34"/>
      <c r="H33" s="38">
        <v>7.5</v>
      </c>
      <c r="I33" s="21"/>
      <c r="J33" s="21">
        <v>5</v>
      </c>
      <c r="K33" s="24">
        <f t="shared" si="3"/>
        <v>6.1</v>
      </c>
      <c r="L33" s="18" t="str">
        <f>IF(K33&gt;=8.5,"A",IF(K33&gt;=7,"B",IF(K33&gt;=5.5,"C",IF(K33&gt;=4,"D",IF(AND(K33&lt;4,K33&gt;=0),"F",IF(AND(#REF!="",I33="",J33=""),"I",IF(OR(#REF!&lt;&gt;"",I33&lt;&gt;"",J33&lt;&gt;""),"X","R")))))))</f>
        <v>C</v>
      </c>
      <c r="M33" s="19">
        <f t="shared" si="1"/>
        <v>2</v>
      </c>
      <c r="N33" s="8" t="str">
        <f t="shared" si="2"/>
        <v>TB</v>
      </c>
      <c r="O33" s="2" t="str">
        <f t="shared" si="4"/>
        <v>ĐẠT</v>
      </c>
    </row>
    <row r="34" spans="1:15" ht="18" customHeight="1">
      <c r="A34" s="9">
        <v>25</v>
      </c>
      <c r="B34" s="14" t="s">
        <v>148</v>
      </c>
      <c r="C34" s="15" t="s">
        <v>149</v>
      </c>
      <c r="D34" s="16" t="s">
        <v>24</v>
      </c>
      <c r="E34" s="17" t="s">
        <v>150</v>
      </c>
      <c r="F34" s="36">
        <v>9</v>
      </c>
      <c r="G34" s="34"/>
      <c r="H34" s="38">
        <v>6</v>
      </c>
      <c r="I34" s="21"/>
      <c r="J34" s="21">
        <v>5</v>
      </c>
      <c r="K34" s="24">
        <f t="shared" si="3"/>
        <v>5.7</v>
      </c>
      <c r="L34" s="18" t="str">
        <f>IF(K34&gt;=8.5,"A",IF(K34&gt;=7,"B",IF(K34&gt;=5.5,"C",IF(K34&gt;=4,"D",IF(AND(K34&lt;4,K34&gt;=0),"F",IF(AND(#REF!="",I34="",J34=""),"I",IF(OR(#REF!&lt;&gt;"",I34&lt;&gt;"",J34&lt;&gt;""),"X","R")))))))</f>
        <v>C</v>
      </c>
      <c r="M34" s="19">
        <f>IF(L34="A",4,IF(L34="B",3,IF(L34="C",2,IF(L34="D",1,0))))</f>
        <v>2</v>
      </c>
      <c r="N34" s="8" t="str">
        <f t="shared" si="2"/>
        <v>TB</v>
      </c>
      <c r="O34" s="2" t="str">
        <f>IF(OR(K34&lt;4,J34&lt;=2),"KHÔNG ĐẠT","ĐẠT")</f>
        <v>ĐẠT</v>
      </c>
    </row>
    <row r="35" spans="1:6" ht="10.5" customHeight="1">
      <c r="A35" s="22"/>
      <c r="F35" s="1"/>
    </row>
    <row r="36" spans="2:5" ht="15.75">
      <c r="B36" s="57" t="s">
        <v>197</v>
      </c>
      <c r="C36" s="57"/>
      <c r="D36" s="57"/>
      <c r="E36" s="57"/>
    </row>
    <row r="37" spans="2:15" ht="15.75">
      <c r="B37" s="50" t="s">
        <v>157</v>
      </c>
      <c r="C37" s="50"/>
      <c r="D37" s="50"/>
      <c r="E37" s="50" t="s">
        <v>36</v>
      </c>
      <c r="F37" s="50"/>
      <c r="G37" s="50"/>
      <c r="H37" s="50"/>
      <c r="I37" s="48" t="s">
        <v>37</v>
      </c>
      <c r="J37" s="48"/>
      <c r="K37" s="48"/>
      <c r="L37" s="26"/>
      <c r="M37" s="48" t="s">
        <v>158</v>
      </c>
      <c r="N37" s="48"/>
      <c r="O37" s="48"/>
    </row>
    <row r="38" spans="2:13" ht="15.75">
      <c r="B38" s="10"/>
      <c r="C38" s="10"/>
      <c r="D38" s="10"/>
      <c r="E38" s="10"/>
      <c r="F38" s="12"/>
      <c r="G38" s="10"/>
      <c r="H38" s="10"/>
      <c r="I38" s="10"/>
      <c r="J38" s="10"/>
      <c r="K38" s="10"/>
      <c r="L38" s="11"/>
      <c r="M38" s="11"/>
    </row>
    <row r="39" spans="2:13" ht="15.75">
      <c r="B39" s="10"/>
      <c r="C39" s="10"/>
      <c r="D39" s="10"/>
      <c r="E39" s="10"/>
      <c r="F39" s="12"/>
      <c r="G39" s="10"/>
      <c r="H39" s="10"/>
      <c r="I39" s="10"/>
      <c r="J39" s="10"/>
      <c r="K39" s="10"/>
      <c r="L39" s="11"/>
      <c r="M39" s="11"/>
    </row>
    <row r="40" spans="2:13" ht="15.75">
      <c r="B40" s="10"/>
      <c r="C40" s="10"/>
      <c r="D40" s="10"/>
      <c r="E40" s="10"/>
      <c r="F40" s="12"/>
      <c r="G40" s="10"/>
      <c r="H40" s="10"/>
      <c r="I40" s="10"/>
      <c r="J40" s="10"/>
      <c r="K40" s="10"/>
      <c r="L40" s="11"/>
      <c r="M40" s="11"/>
    </row>
    <row r="41" spans="2:15" ht="15.75">
      <c r="B41" s="50" t="s">
        <v>156</v>
      </c>
      <c r="C41" s="50"/>
      <c r="D41" s="50"/>
      <c r="E41" s="50" t="s">
        <v>160</v>
      </c>
      <c r="F41" s="50"/>
      <c r="G41" s="50"/>
      <c r="H41" s="50"/>
      <c r="I41" s="50" t="s">
        <v>159</v>
      </c>
      <c r="J41" s="50"/>
      <c r="K41" s="50"/>
      <c r="L41" s="26"/>
      <c r="M41" s="48" t="s">
        <v>161</v>
      </c>
      <c r="N41" s="48"/>
      <c r="O41" s="48"/>
    </row>
    <row r="42" spans="2:13" ht="15.75">
      <c r="B42" s="10"/>
      <c r="C42" s="10"/>
      <c r="D42" s="10"/>
      <c r="E42" s="10"/>
      <c r="F42" s="12"/>
      <c r="G42" s="10"/>
      <c r="H42" s="10"/>
      <c r="I42" s="10"/>
      <c r="J42" s="10"/>
      <c r="K42" s="10"/>
      <c r="L42" s="11"/>
      <c r="M42" s="11"/>
    </row>
  </sheetData>
  <sheetProtection/>
  <mergeCells count="26">
    <mergeCell ref="B41:D41"/>
    <mergeCell ref="E41:H41"/>
    <mergeCell ref="I41:K41"/>
    <mergeCell ref="M41:O41"/>
    <mergeCell ref="N8:O9"/>
    <mergeCell ref="B36:E36"/>
    <mergeCell ref="B37:D37"/>
    <mergeCell ref="E37:H37"/>
    <mergeCell ref="I37:K37"/>
    <mergeCell ref="M37:O3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7" right="0.16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0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2.71093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28125" style="1" customWidth="1"/>
    <col min="8" max="8" width="7.0039062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1.00390625" style="1" customWidth="1"/>
    <col min="15" max="15" width="11.140625" style="1" customWidth="1"/>
    <col min="16" max="16384" width="9.140625" style="1" customWidth="1"/>
  </cols>
  <sheetData>
    <row r="1" spans="1:14" ht="15.75">
      <c r="A1" s="49" t="s">
        <v>1</v>
      </c>
      <c r="B1" s="49"/>
      <c r="C1" s="49"/>
      <c r="D1" s="49"/>
      <c r="E1" s="50" t="s">
        <v>7</v>
      </c>
      <c r="F1" s="50"/>
      <c r="G1" s="50"/>
      <c r="H1" s="50"/>
      <c r="I1" s="50"/>
      <c r="J1" s="50"/>
      <c r="K1" s="50"/>
      <c r="L1" s="50"/>
      <c r="M1" s="50"/>
      <c r="N1" s="50"/>
    </row>
    <row r="2" spans="1:14" ht="19.5" customHeight="1">
      <c r="A2" s="51" t="s">
        <v>2</v>
      </c>
      <c r="B2" s="51"/>
      <c r="C2" s="51"/>
      <c r="D2" s="51"/>
      <c r="E2" s="50" t="s">
        <v>151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0.25" customHeight="1">
      <c r="E3" s="52" t="s">
        <v>19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50" t="s">
        <v>195</v>
      </c>
      <c r="F4" s="50"/>
      <c r="G4" s="50"/>
      <c r="H4" s="50"/>
      <c r="I4" s="50"/>
      <c r="J4" s="50"/>
      <c r="K4" s="50"/>
      <c r="L4" s="50"/>
      <c r="M4" s="50"/>
      <c r="N4" s="50"/>
    </row>
    <row r="5" spans="5:14" ht="18.75" customHeight="1">
      <c r="E5" s="40" t="s">
        <v>166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168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7" t="s">
        <v>0</v>
      </c>
      <c r="B8" s="47" t="s">
        <v>3</v>
      </c>
      <c r="C8" s="47" t="s">
        <v>4</v>
      </c>
      <c r="D8" s="47"/>
      <c r="E8" s="46" t="s">
        <v>5</v>
      </c>
      <c r="F8" s="41" t="s">
        <v>12</v>
      </c>
      <c r="G8" s="43" t="s">
        <v>154</v>
      </c>
      <c r="H8" s="44"/>
      <c r="I8" s="45"/>
      <c r="J8" s="41" t="s">
        <v>155</v>
      </c>
      <c r="K8" s="43" t="s">
        <v>11</v>
      </c>
      <c r="L8" s="44"/>
      <c r="M8" s="45"/>
      <c r="N8" s="53" t="s">
        <v>15</v>
      </c>
      <c r="O8" s="54"/>
    </row>
    <row r="9" spans="1:15" s="5" customFormat="1" ht="39.75" customHeight="1">
      <c r="A9" s="47"/>
      <c r="B9" s="47"/>
      <c r="C9" s="47"/>
      <c r="D9" s="47"/>
      <c r="E9" s="47"/>
      <c r="F9" s="42"/>
      <c r="G9" s="7" t="s">
        <v>8</v>
      </c>
      <c r="H9" s="23" t="s">
        <v>9</v>
      </c>
      <c r="I9" s="4" t="s">
        <v>10</v>
      </c>
      <c r="J9" s="42"/>
      <c r="K9" s="4" t="s">
        <v>13</v>
      </c>
      <c r="L9" s="4" t="s">
        <v>6</v>
      </c>
      <c r="M9" s="4" t="s">
        <v>14</v>
      </c>
      <c r="N9" s="55"/>
      <c r="O9" s="56"/>
    </row>
    <row r="10" spans="1:15" ht="18" customHeight="1">
      <c r="A10" s="9">
        <v>1</v>
      </c>
      <c r="B10" s="14" t="s">
        <v>124</v>
      </c>
      <c r="C10" s="15" t="s">
        <v>30</v>
      </c>
      <c r="D10" s="16" t="s">
        <v>125</v>
      </c>
      <c r="E10" s="17" t="s">
        <v>126</v>
      </c>
      <c r="F10" s="27">
        <v>10</v>
      </c>
      <c r="G10" s="27">
        <v>8</v>
      </c>
      <c r="H10" s="20"/>
      <c r="I10" s="21">
        <f>G10</f>
        <v>8</v>
      </c>
      <c r="J10" s="21">
        <v>7</v>
      </c>
      <c r="K10" s="25">
        <f>ROUND((J10*7+I10*2+F10)/10,1)</f>
        <v>7.5</v>
      </c>
      <c r="L10" s="18" t="str">
        <f>IF(K10&gt;=8.5,"A",IF(K10&gt;=7,"B",IF(K10&gt;=5.5,"C",IF(K10&gt;=4,"D",IF(AND(K10&lt;4,K10&gt;=0),"F",IF(AND(#REF!="",I10="",J10=""),"I",IF(OR(#REF!&lt;&gt;"",I10&lt;&gt;"",J10&lt;&gt;""),"X","R")))))))</f>
        <v>B</v>
      </c>
      <c r="M10" s="19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ht="18" customHeight="1">
      <c r="A11" s="9">
        <v>2</v>
      </c>
      <c r="B11" s="14" t="s">
        <v>127</v>
      </c>
      <c r="C11" s="15" t="s">
        <v>128</v>
      </c>
      <c r="D11" s="16" t="s">
        <v>31</v>
      </c>
      <c r="E11" s="17" t="s">
        <v>32</v>
      </c>
      <c r="F11" s="27">
        <v>10</v>
      </c>
      <c r="G11" s="27">
        <v>8</v>
      </c>
      <c r="H11" s="20"/>
      <c r="I11" s="21">
        <f>G11</f>
        <v>8</v>
      </c>
      <c r="J11" s="21">
        <v>6</v>
      </c>
      <c r="K11" s="25">
        <f>ROUND((J11*7+I11*2+F11)/10,1)</f>
        <v>6.8</v>
      </c>
      <c r="L11" s="18" t="str">
        <f>IF(K11&gt;=8.5,"A",IF(K11&gt;=7,"B",IF(K11&gt;=5.5,"C",IF(K11&gt;=4,"D",IF(AND(K11&lt;4,K11&gt;=0),"F",IF(AND(F10="",I11="",J11=""),"I",IF(OR(F10&lt;&gt;"",I11&lt;&gt;"",J11&lt;&gt;""),"X","R")))))))</f>
        <v>C</v>
      </c>
      <c r="M11" s="19">
        <f>IF(L11="A",4,IF(L11="B",3,IF(L11="C",2,IF(L11="D",1,0))))</f>
        <v>2</v>
      </c>
      <c r="N11" s="8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1:15" ht="18" customHeight="1">
      <c r="A12" s="9">
        <v>3</v>
      </c>
      <c r="B12" s="14" t="s">
        <v>137</v>
      </c>
      <c r="C12" s="15" t="s">
        <v>30</v>
      </c>
      <c r="D12" s="16" t="s">
        <v>135</v>
      </c>
      <c r="E12" s="17" t="s">
        <v>138</v>
      </c>
      <c r="F12" s="27">
        <v>5</v>
      </c>
      <c r="G12" s="27">
        <v>7</v>
      </c>
      <c r="H12" s="20"/>
      <c r="I12" s="21">
        <f>G12</f>
        <v>7</v>
      </c>
      <c r="J12" s="21">
        <v>6</v>
      </c>
      <c r="K12" s="25">
        <f>ROUND((J12*7+I12*2+F12)/10,1)</f>
        <v>6.1</v>
      </c>
      <c r="L12" s="18" t="str">
        <f>IF(K12&gt;=8.5,"A",IF(K12&gt;=7,"B",IF(K12&gt;=5.5,"C",IF(K12&gt;=4,"D",IF(AND(K12&lt;4,K12&gt;=0),"F",IF(AND(#REF!="",I12="",J12=""),"I",IF(OR(#REF!&lt;&gt;"",I12&lt;&gt;"",J12&lt;&gt;""),"X","R")))))))</f>
        <v>C</v>
      </c>
      <c r="M12" s="19">
        <f>IF(L12="A",4,IF(L12="B",3,IF(L12="C",2,IF(L12="D",1,0))))</f>
        <v>2</v>
      </c>
      <c r="N12" s="8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6" ht="10.5" customHeight="1">
      <c r="A13" s="22"/>
      <c r="F13" s="1"/>
    </row>
    <row r="14" spans="2:5" ht="15.75">
      <c r="B14" s="57" t="s">
        <v>171</v>
      </c>
      <c r="C14" s="57"/>
      <c r="D14" s="57"/>
      <c r="E14" s="57"/>
    </row>
    <row r="15" spans="2:15" ht="15.75">
      <c r="B15" s="50" t="s">
        <v>157</v>
      </c>
      <c r="C15" s="50"/>
      <c r="D15" s="50"/>
      <c r="E15" s="50" t="s">
        <v>36</v>
      </c>
      <c r="F15" s="50"/>
      <c r="G15" s="50"/>
      <c r="H15" s="50"/>
      <c r="I15" s="48" t="s">
        <v>37</v>
      </c>
      <c r="J15" s="48"/>
      <c r="K15" s="48"/>
      <c r="L15" s="26"/>
      <c r="M15" s="48" t="s">
        <v>158</v>
      </c>
      <c r="N15" s="48"/>
      <c r="O15" s="48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  <row r="19" spans="2:15" ht="15.75">
      <c r="B19" s="50" t="s">
        <v>156</v>
      </c>
      <c r="C19" s="50"/>
      <c r="D19" s="50"/>
      <c r="E19" s="50" t="s">
        <v>160</v>
      </c>
      <c r="F19" s="50"/>
      <c r="G19" s="50"/>
      <c r="H19" s="50"/>
      <c r="I19" s="50" t="s">
        <v>159</v>
      </c>
      <c r="J19" s="50"/>
      <c r="K19" s="50"/>
      <c r="L19" s="26"/>
      <c r="M19" s="48" t="s">
        <v>161</v>
      </c>
      <c r="N19" s="48"/>
      <c r="O19" s="48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</sheetData>
  <sheetProtection/>
  <mergeCells count="26">
    <mergeCell ref="B19:D19"/>
    <mergeCell ref="E19:H19"/>
    <mergeCell ref="I19:K19"/>
    <mergeCell ref="M19:O19"/>
    <mergeCell ref="N8:O9"/>
    <mergeCell ref="B14:E14"/>
    <mergeCell ref="B15:D15"/>
    <mergeCell ref="E15:H15"/>
    <mergeCell ref="I15:K15"/>
    <mergeCell ref="M15:O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1" right="0.16" top="0.75" bottom="0.75" header="0.3" footer="0.3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O44"/>
  <sheetViews>
    <sheetView zoomScalePageLayoutView="0" workbookViewId="0" topLeftCell="A16">
      <selection activeCell="H31" sqref="H31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28125" style="1" customWidth="1"/>
    <col min="8" max="8" width="7.0039062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1.00390625" style="1" customWidth="1"/>
    <col min="15" max="15" width="11.421875" style="1" customWidth="1"/>
    <col min="16" max="16384" width="9.140625" style="1" customWidth="1"/>
  </cols>
  <sheetData>
    <row r="1" spans="1:14" ht="15.75">
      <c r="A1" s="49" t="s">
        <v>1</v>
      </c>
      <c r="B1" s="49"/>
      <c r="C1" s="49"/>
      <c r="D1" s="49"/>
      <c r="E1" s="50" t="s">
        <v>7</v>
      </c>
      <c r="F1" s="50"/>
      <c r="G1" s="50"/>
      <c r="H1" s="50"/>
      <c r="I1" s="50"/>
      <c r="J1" s="50"/>
      <c r="K1" s="50"/>
      <c r="L1" s="50"/>
      <c r="M1" s="50"/>
      <c r="N1" s="50"/>
    </row>
    <row r="2" spans="1:14" ht="19.5" customHeight="1">
      <c r="A2" s="51" t="s">
        <v>2</v>
      </c>
      <c r="B2" s="51"/>
      <c r="C2" s="51"/>
      <c r="D2" s="51"/>
      <c r="E2" s="50" t="s">
        <v>151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0.25" customHeight="1">
      <c r="E3" s="52" t="s">
        <v>19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50" t="s">
        <v>195</v>
      </c>
      <c r="F4" s="50"/>
      <c r="G4" s="50"/>
      <c r="H4" s="50"/>
      <c r="I4" s="50"/>
      <c r="J4" s="50"/>
      <c r="K4" s="50"/>
      <c r="L4" s="50"/>
      <c r="M4" s="50"/>
      <c r="N4" s="50"/>
    </row>
    <row r="5" spans="5:14" ht="18.75" customHeight="1">
      <c r="E5" s="40" t="s">
        <v>167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162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7" t="s">
        <v>0</v>
      </c>
      <c r="B8" s="47" t="s">
        <v>3</v>
      </c>
      <c r="C8" s="47" t="s">
        <v>4</v>
      </c>
      <c r="D8" s="47"/>
      <c r="E8" s="46" t="s">
        <v>5</v>
      </c>
      <c r="F8" s="41" t="s">
        <v>12</v>
      </c>
      <c r="G8" s="43" t="s">
        <v>154</v>
      </c>
      <c r="H8" s="44"/>
      <c r="I8" s="45"/>
      <c r="J8" s="41" t="s">
        <v>155</v>
      </c>
      <c r="K8" s="43" t="s">
        <v>11</v>
      </c>
      <c r="L8" s="44"/>
      <c r="M8" s="45"/>
      <c r="N8" s="53" t="s">
        <v>15</v>
      </c>
      <c r="O8" s="54"/>
    </row>
    <row r="9" spans="1:15" s="5" customFormat="1" ht="39.75" customHeight="1">
      <c r="A9" s="47"/>
      <c r="B9" s="47"/>
      <c r="C9" s="47"/>
      <c r="D9" s="47"/>
      <c r="E9" s="47"/>
      <c r="F9" s="42"/>
      <c r="G9" s="7" t="s">
        <v>8</v>
      </c>
      <c r="H9" s="23" t="s">
        <v>9</v>
      </c>
      <c r="I9" s="4" t="s">
        <v>10</v>
      </c>
      <c r="J9" s="42"/>
      <c r="K9" s="4" t="s">
        <v>13</v>
      </c>
      <c r="L9" s="4" t="s">
        <v>6</v>
      </c>
      <c r="M9" s="4" t="s">
        <v>14</v>
      </c>
      <c r="N9" s="55"/>
      <c r="O9" s="56"/>
    </row>
    <row r="10" spans="1:15" s="3" customFormat="1" ht="18" customHeight="1">
      <c r="A10" s="9">
        <v>1</v>
      </c>
      <c r="B10" s="14" t="s">
        <v>42</v>
      </c>
      <c r="C10" s="15" t="s">
        <v>43</v>
      </c>
      <c r="D10" s="16" t="s">
        <v>44</v>
      </c>
      <c r="E10" s="17" t="s">
        <v>45</v>
      </c>
      <c r="F10" s="35">
        <v>9</v>
      </c>
      <c r="G10" s="35">
        <v>7</v>
      </c>
      <c r="H10" s="20"/>
      <c r="I10" s="21">
        <f aca="true" t="shared" si="0" ref="I10:I36">G10</f>
        <v>7</v>
      </c>
      <c r="J10" s="21">
        <v>6</v>
      </c>
      <c r="K10" s="25">
        <f aca="true" t="shared" si="1" ref="K10:K36">ROUND((J10*7+I10*2+F10)/10,1)</f>
        <v>6.5</v>
      </c>
      <c r="L10" s="18" t="str">
        <f aca="true" t="shared" si="2" ref="L10:L21">IF(K10&gt;=8.5,"A",IF(K10&gt;=7,"B",IF(K10&gt;=5.5,"C",IF(K10&gt;=4,"D",IF(AND(K10&lt;4,K10&gt;=0),"F",IF(AND(F10="",I10="",J10=""),"I",IF(OR(F10&lt;&gt;"",I10&lt;&gt;"",J10&lt;&gt;""),"X","R")))))))</f>
        <v>C</v>
      </c>
      <c r="M10" s="19">
        <f aca="true" t="shared" si="3" ref="M10:M34">IF(L10="A",4,IF(L10="B",3,IF(L10="C",2,IF(L10="D",1,0))))</f>
        <v>2</v>
      </c>
      <c r="N10" s="8" t="str">
        <f aca="true" t="shared" si="4" ref="N10:N36">IF(L10="A","GIỎI",IF(L10="B","KHÁ",IF(L10="C","TB",IF(L10="D","TB YẾU","KÉM"))))</f>
        <v>TB</v>
      </c>
      <c r="O10" s="2" t="str">
        <f aca="true" t="shared" si="5" ref="O10:O34">IF(OR(K10&lt;4,J10&lt;=2),"KHÔNG ĐẠT","ĐẠT")</f>
        <v>ĐẠT</v>
      </c>
    </row>
    <row r="11" spans="1:15" s="3" customFormat="1" ht="18" customHeight="1">
      <c r="A11" s="9">
        <v>2</v>
      </c>
      <c r="B11" s="14" t="s">
        <v>46</v>
      </c>
      <c r="C11" s="15" t="s">
        <v>47</v>
      </c>
      <c r="D11" s="16" t="s">
        <v>48</v>
      </c>
      <c r="E11" s="17" t="s">
        <v>49</v>
      </c>
      <c r="F11" s="35">
        <v>9</v>
      </c>
      <c r="G11" s="35">
        <v>7</v>
      </c>
      <c r="H11" s="20"/>
      <c r="I11" s="21">
        <f t="shared" si="0"/>
        <v>7</v>
      </c>
      <c r="J11" s="21">
        <v>6.5</v>
      </c>
      <c r="K11" s="25">
        <f t="shared" si="1"/>
        <v>6.9</v>
      </c>
      <c r="L11" s="18" t="str">
        <f t="shared" si="2"/>
        <v>C</v>
      </c>
      <c r="M11" s="19">
        <f t="shared" si="3"/>
        <v>2</v>
      </c>
      <c r="N11" s="8" t="str">
        <f t="shared" si="4"/>
        <v>TB</v>
      </c>
      <c r="O11" s="2" t="str">
        <f t="shared" si="5"/>
        <v>ĐẠT</v>
      </c>
    </row>
    <row r="12" spans="1:15" s="3" customFormat="1" ht="18" customHeight="1">
      <c r="A12" s="9">
        <v>3</v>
      </c>
      <c r="B12" s="14" t="s">
        <v>50</v>
      </c>
      <c r="C12" s="15" t="s">
        <v>51</v>
      </c>
      <c r="D12" s="16" t="s">
        <v>25</v>
      </c>
      <c r="E12" s="17" t="s">
        <v>52</v>
      </c>
      <c r="F12" s="35">
        <v>9</v>
      </c>
      <c r="G12" s="35">
        <v>7</v>
      </c>
      <c r="H12" s="20"/>
      <c r="I12" s="21">
        <f t="shared" si="0"/>
        <v>7</v>
      </c>
      <c r="J12" s="21">
        <v>7</v>
      </c>
      <c r="K12" s="25">
        <f t="shared" si="1"/>
        <v>7.2</v>
      </c>
      <c r="L12" s="18" t="str">
        <f t="shared" si="2"/>
        <v>B</v>
      </c>
      <c r="M12" s="19">
        <f t="shared" si="3"/>
        <v>3</v>
      </c>
      <c r="N12" s="8" t="str">
        <f t="shared" si="4"/>
        <v>KHÁ</v>
      </c>
      <c r="O12" s="2" t="str">
        <f t="shared" si="5"/>
        <v>ĐẠT</v>
      </c>
    </row>
    <row r="13" spans="1:15" s="3" customFormat="1" ht="18" customHeight="1">
      <c r="A13" s="9">
        <v>4</v>
      </c>
      <c r="B13" s="14" t="s">
        <v>53</v>
      </c>
      <c r="C13" s="15" t="s">
        <v>54</v>
      </c>
      <c r="D13" s="16" t="s">
        <v>25</v>
      </c>
      <c r="E13" s="17" t="s">
        <v>55</v>
      </c>
      <c r="F13" s="35">
        <v>9</v>
      </c>
      <c r="G13" s="35">
        <v>7</v>
      </c>
      <c r="H13" s="20"/>
      <c r="I13" s="21">
        <f t="shared" si="0"/>
        <v>7</v>
      </c>
      <c r="J13" s="21">
        <v>6</v>
      </c>
      <c r="K13" s="25">
        <f t="shared" si="1"/>
        <v>6.5</v>
      </c>
      <c r="L13" s="18" t="str">
        <f t="shared" si="2"/>
        <v>C</v>
      </c>
      <c r="M13" s="19">
        <f t="shared" si="3"/>
        <v>2</v>
      </c>
      <c r="N13" s="8" t="str">
        <f t="shared" si="4"/>
        <v>TB</v>
      </c>
      <c r="O13" s="2" t="str">
        <f t="shared" si="5"/>
        <v>ĐẠT</v>
      </c>
    </row>
    <row r="14" spans="1:15" s="3" customFormat="1" ht="18" customHeight="1">
      <c r="A14" s="9">
        <v>5</v>
      </c>
      <c r="B14" s="14" t="s">
        <v>70</v>
      </c>
      <c r="C14" s="15" t="s">
        <v>71</v>
      </c>
      <c r="D14" s="16" t="s">
        <v>26</v>
      </c>
      <c r="E14" s="17" t="s">
        <v>72</v>
      </c>
      <c r="F14" s="35">
        <v>9</v>
      </c>
      <c r="G14" s="35">
        <v>7</v>
      </c>
      <c r="H14" s="20"/>
      <c r="I14" s="21">
        <f t="shared" si="0"/>
        <v>7</v>
      </c>
      <c r="J14" s="21">
        <v>6</v>
      </c>
      <c r="K14" s="25">
        <f t="shared" si="1"/>
        <v>6.5</v>
      </c>
      <c r="L14" s="18" t="str">
        <f t="shared" si="2"/>
        <v>C</v>
      </c>
      <c r="M14" s="19">
        <f t="shared" si="3"/>
        <v>2</v>
      </c>
      <c r="N14" s="8" t="str">
        <f t="shared" si="4"/>
        <v>TB</v>
      </c>
      <c r="O14" s="2" t="str">
        <f t="shared" si="5"/>
        <v>ĐẠT</v>
      </c>
    </row>
    <row r="15" spans="1:15" s="3" customFormat="1" ht="18" customHeight="1">
      <c r="A15" s="9">
        <v>6</v>
      </c>
      <c r="B15" s="14" t="s">
        <v>73</v>
      </c>
      <c r="C15" s="15" t="s">
        <v>74</v>
      </c>
      <c r="D15" s="16" t="s">
        <v>75</v>
      </c>
      <c r="E15" s="17" t="s">
        <v>76</v>
      </c>
      <c r="F15" s="35">
        <v>9</v>
      </c>
      <c r="G15" s="35">
        <v>7</v>
      </c>
      <c r="H15" s="20"/>
      <c r="I15" s="21">
        <f t="shared" si="0"/>
        <v>7</v>
      </c>
      <c r="J15" s="21">
        <v>7.5</v>
      </c>
      <c r="K15" s="25">
        <f t="shared" si="1"/>
        <v>7.6</v>
      </c>
      <c r="L15" s="18" t="str">
        <f t="shared" si="2"/>
        <v>B</v>
      </c>
      <c r="M15" s="19">
        <f t="shared" si="3"/>
        <v>3</v>
      </c>
      <c r="N15" s="8" t="str">
        <f t="shared" si="4"/>
        <v>KHÁ</v>
      </c>
      <c r="O15" s="2" t="str">
        <f t="shared" si="5"/>
        <v>ĐẠT</v>
      </c>
    </row>
    <row r="16" spans="1:15" s="3" customFormat="1" ht="18" customHeight="1">
      <c r="A16" s="9">
        <v>7</v>
      </c>
      <c r="B16" s="14" t="s">
        <v>77</v>
      </c>
      <c r="C16" s="15" t="s">
        <v>78</v>
      </c>
      <c r="D16" s="16" t="s">
        <v>21</v>
      </c>
      <c r="E16" s="17" t="s">
        <v>79</v>
      </c>
      <c r="F16" s="35">
        <v>8</v>
      </c>
      <c r="G16" s="35">
        <v>7</v>
      </c>
      <c r="H16" s="20"/>
      <c r="I16" s="21">
        <f t="shared" si="0"/>
        <v>7</v>
      </c>
      <c r="J16" s="21">
        <v>7.5</v>
      </c>
      <c r="K16" s="25">
        <f t="shared" si="1"/>
        <v>7.5</v>
      </c>
      <c r="L16" s="18" t="str">
        <f t="shared" si="2"/>
        <v>B</v>
      </c>
      <c r="M16" s="19">
        <f t="shared" si="3"/>
        <v>3</v>
      </c>
      <c r="N16" s="8" t="str">
        <f t="shared" si="4"/>
        <v>KHÁ</v>
      </c>
      <c r="O16" s="2" t="str">
        <f t="shared" si="5"/>
        <v>ĐẠT</v>
      </c>
    </row>
    <row r="17" spans="1:15" s="3" customFormat="1" ht="18" customHeight="1">
      <c r="A17" s="9">
        <v>8</v>
      </c>
      <c r="B17" s="14" t="s">
        <v>80</v>
      </c>
      <c r="C17" s="15" t="s">
        <v>81</v>
      </c>
      <c r="D17" s="16" t="s">
        <v>82</v>
      </c>
      <c r="E17" s="17" t="s">
        <v>83</v>
      </c>
      <c r="F17" s="35">
        <v>9</v>
      </c>
      <c r="G17" s="35">
        <v>7</v>
      </c>
      <c r="H17" s="20"/>
      <c r="I17" s="21">
        <f t="shared" si="0"/>
        <v>7</v>
      </c>
      <c r="J17" s="21">
        <v>7.5</v>
      </c>
      <c r="K17" s="25">
        <f t="shared" si="1"/>
        <v>7.6</v>
      </c>
      <c r="L17" s="18" t="str">
        <f t="shared" si="2"/>
        <v>B</v>
      </c>
      <c r="M17" s="19">
        <f t="shared" si="3"/>
        <v>3</v>
      </c>
      <c r="N17" s="8" t="str">
        <f t="shared" si="4"/>
        <v>KHÁ</v>
      </c>
      <c r="O17" s="2" t="str">
        <f t="shared" si="5"/>
        <v>ĐẠT</v>
      </c>
    </row>
    <row r="18" spans="1:15" s="3" customFormat="1" ht="18" customHeight="1">
      <c r="A18" s="9">
        <v>9</v>
      </c>
      <c r="B18" s="14" t="s">
        <v>84</v>
      </c>
      <c r="C18" s="15" t="s">
        <v>85</v>
      </c>
      <c r="D18" s="16" t="s">
        <v>22</v>
      </c>
      <c r="E18" s="17" t="s">
        <v>86</v>
      </c>
      <c r="F18" s="35">
        <v>9</v>
      </c>
      <c r="G18" s="35">
        <v>7</v>
      </c>
      <c r="H18" s="20"/>
      <c r="I18" s="21">
        <f t="shared" si="0"/>
        <v>7</v>
      </c>
      <c r="J18" s="21">
        <v>7</v>
      </c>
      <c r="K18" s="25">
        <f t="shared" si="1"/>
        <v>7.2</v>
      </c>
      <c r="L18" s="18" t="str">
        <f t="shared" si="2"/>
        <v>B</v>
      </c>
      <c r="M18" s="19">
        <f t="shared" si="3"/>
        <v>3</v>
      </c>
      <c r="N18" s="8" t="str">
        <f t="shared" si="4"/>
        <v>KHÁ</v>
      </c>
      <c r="O18" s="2" t="str">
        <f t="shared" si="5"/>
        <v>ĐẠT</v>
      </c>
    </row>
    <row r="19" spans="1:15" s="3" customFormat="1" ht="18" customHeight="1">
      <c r="A19" s="9">
        <v>10</v>
      </c>
      <c r="B19" s="14" t="s">
        <v>87</v>
      </c>
      <c r="C19" s="15" t="s">
        <v>27</v>
      </c>
      <c r="D19" s="16" t="s">
        <v>23</v>
      </c>
      <c r="E19" s="17" t="s">
        <v>88</v>
      </c>
      <c r="F19" s="35">
        <v>9</v>
      </c>
      <c r="G19" s="35">
        <v>7</v>
      </c>
      <c r="H19" s="20"/>
      <c r="I19" s="21">
        <f t="shared" si="0"/>
        <v>7</v>
      </c>
      <c r="J19" s="21">
        <v>7</v>
      </c>
      <c r="K19" s="25">
        <f t="shared" si="1"/>
        <v>7.2</v>
      </c>
      <c r="L19" s="18" t="str">
        <f t="shared" si="2"/>
        <v>B</v>
      </c>
      <c r="M19" s="19">
        <f t="shared" si="3"/>
        <v>3</v>
      </c>
      <c r="N19" s="8" t="str">
        <f t="shared" si="4"/>
        <v>KHÁ</v>
      </c>
      <c r="O19" s="2" t="str">
        <f t="shared" si="5"/>
        <v>ĐẠT</v>
      </c>
    </row>
    <row r="20" spans="1:15" s="3" customFormat="1" ht="18" customHeight="1">
      <c r="A20" s="9">
        <v>11</v>
      </c>
      <c r="B20" s="14" t="s">
        <v>89</v>
      </c>
      <c r="C20" s="15" t="s">
        <v>90</v>
      </c>
      <c r="D20" s="16" t="s">
        <v>23</v>
      </c>
      <c r="E20" s="17" t="s">
        <v>91</v>
      </c>
      <c r="F20" s="35">
        <v>9</v>
      </c>
      <c r="G20" s="35">
        <v>7</v>
      </c>
      <c r="H20" s="20"/>
      <c r="I20" s="21">
        <f t="shared" si="0"/>
        <v>7</v>
      </c>
      <c r="J20" s="21">
        <v>6.5</v>
      </c>
      <c r="K20" s="25">
        <f t="shared" si="1"/>
        <v>6.9</v>
      </c>
      <c r="L20" s="18" t="str">
        <f t="shared" si="2"/>
        <v>C</v>
      </c>
      <c r="M20" s="19">
        <f t="shared" si="3"/>
        <v>2</v>
      </c>
      <c r="N20" s="8" t="str">
        <f t="shared" si="4"/>
        <v>TB</v>
      </c>
      <c r="O20" s="2" t="str">
        <f t="shared" si="5"/>
        <v>ĐẠT</v>
      </c>
    </row>
    <row r="21" spans="1:15" s="3" customFormat="1" ht="18" customHeight="1">
      <c r="A21" s="9">
        <v>12</v>
      </c>
      <c r="B21" s="14" t="s">
        <v>92</v>
      </c>
      <c r="C21" s="15" t="s">
        <v>18</v>
      </c>
      <c r="D21" s="16" t="s">
        <v>28</v>
      </c>
      <c r="E21" s="17" t="s">
        <v>93</v>
      </c>
      <c r="F21" s="35">
        <v>9</v>
      </c>
      <c r="G21" s="35">
        <v>7</v>
      </c>
      <c r="H21" s="20"/>
      <c r="I21" s="21">
        <f t="shared" si="0"/>
        <v>7</v>
      </c>
      <c r="J21" s="21">
        <v>7</v>
      </c>
      <c r="K21" s="25">
        <f t="shared" si="1"/>
        <v>7.2</v>
      </c>
      <c r="L21" s="18" t="str">
        <f t="shared" si="2"/>
        <v>B</v>
      </c>
      <c r="M21" s="19">
        <f t="shared" si="3"/>
        <v>3</v>
      </c>
      <c r="N21" s="8" t="str">
        <f t="shared" si="4"/>
        <v>KHÁ</v>
      </c>
      <c r="O21" s="2" t="str">
        <f t="shared" si="5"/>
        <v>ĐẠT</v>
      </c>
    </row>
    <row r="22" spans="1:15" s="3" customFormat="1" ht="18" customHeight="1">
      <c r="A22" s="9">
        <v>13</v>
      </c>
      <c r="B22" s="14" t="s">
        <v>101</v>
      </c>
      <c r="C22" s="15" t="s">
        <v>102</v>
      </c>
      <c r="D22" s="16" t="s">
        <v>97</v>
      </c>
      <c r="E22" s="17" t="s">
        <v>103</v>
      </c>
      <c r="F22" s="35">
        <v>9</v>
      </c>
      <c r="G22" s="35">
        <v>7</v>
      </c>
      <c r="H22" s="20"/>
      <c r="I22" s="21">
        <f t="shared" si="0"/>
        <v>7</v>
      </c>
      <c r="J22" s="21">
        <v>6</v>
      </c>
      <c r="K22" s="25">
        <f t="shared" si="1"/>
        <v>6.5</v>
      </c>
      <c r="L22" s="18" t="str">
        <f>IF(K22&gt;=8.5,"A",IF(K22&gt;=7,"B",IF(K22&gt;=5.5,"C",IF(K22&gt;=4,"D",IF(AND(K22&lt;4,K22&gt;=0),"F",IF(AND(#REF!="",I22="",J22=""),"I",IF(OR(#REF!&lt;&gt;"",I22&lt;&gt;"",J22&lt;&gt;""),"X","R")))))))</f>
        <v>C</v>
      </c>
      <c r="M22" s="19">
        <f t="shared" si="3"/>
        <v>2</v>
      </c>
      <c r="N22" s="8" t="str">
        <f t="shared" si="4"/>
        <v>TB</v>
      </c>
      <c r="O22" s="2" t="str">
        <f>IF(OR(K22&lt;4,J22&lt;=2),"KHÔNG ĐẠT","ĐẠT")</f>
        <v>ĐẠT</v>
      </c>
    </row>
    <row r="23" spans="1:15" s="3" customFormat="1" ht="18" customHeight="1">
      <c r="A23" s="9">
        <v>14</v>
      </c>
      <c r="B23" s="14" t="s">
        <v>108</v>
      </c>
      <c r="C23" s="15" t="s">
        <v>109</v>
      </c>
      <c r="D23" s="16" t="s">
        <v>106</v>
      </c>
      <c r="E23" s="17" t="s">
        <v>110</v>
      </c>
      <c r="F23" s="35">
        <v>9</v>
      </c>
      <c r="G23" s="35">
        <v>7</v>
      </c>
      <c r="H23" s="20"/>
      <c r="I23" s="21">
        <f t="shared" si="0"/>
        <v>7</v>
      </c>
      <c r="J23" s="21">
        <v>6</v>
      </c>
      <c r="K23" s="25">
        <f t="shared" si="1"/>
        <v>6.5</v>
      </c>
      <c r="L23" s="18" t="str">
        <f>IF(K23&gt;=8.5,"A",IF(K23&gt;=7,"B",IF(K23&gt;=5.5,"C",IF(K23&gt;=4,"D",IF(AND(K23&lt;4,K23&gt;=0),"F",IF(AND(#REF!="",I23="",J23=""),"I",IF(OR(#REF!&lt;&gt;"",I23&lt;&gt;"",J23&lt;&gt;""),"X","R")))))))</f>
        <v>C</v>
      </c>
      <c r="M23" s="19">
        <f t="shared" si="3"/>
        <v>2</v>
      </c>
      <c r="N23" s="8" t="str">
        <f t="shared" si="4"/>
        <v>TB</v>
      </c>
      <c r="O23" s="2" t="str">
        <f t="shared" si="5"/>
        <v>ĐẠT</v>
      </c>
    </row>
    <row r="24" spans="1:15" s="3" customFormat="1" ht="18" customHeight="1">
      <c r="A24" s="9">
        <v>15</v>
      </c>
      <c r="B24" s="14" t="s">
        <v>111</v>
      </c>
      <c r="C24" s="15" t="s">
        <v>112</v>
      </c>
      <c r="D24" s="16" t="s">
        <v>113</v>
      </c>
      <c r="E24" s="17" t="s">
        <v>114</v>
      </c>
      <c r="F24" s="35">
        <v>9</v>
      </c>
      <c r="G24" s="35">
        <v>7</v>
      </c>
      <c r="H24" s="20"/>
      <c r="I24" s="21">
        <f t="shared" si="0"/>
        <v>7</v>
      </c>
      <c r="J24" s="21">
        <v>7.5</v>
      </c>
      <c r="K24" s="25">
        <f t="shared" si="1"/>
        <v>7.6</v>
      </c>
      <c r="L24" s="18" t="str">
        <f aca="true" t="shared" si="6" ref="L24:L34">IF(K24&gt;=8.5,"A",IF(K24&gt;=7,"B",IF(K24&gt;=5.5,"C",IF(K24&gt;=4,"D",IF(AND(K24&lt;4,K24&gt;=0),"F",IF(AND(F23="",I24="",J24=""),"I",IF(OR(F23&lt;&gt;"",I24&lt;&gt;"",J24&lt;&gt;""),"X","R")))))))</f>
        <v>B</v>
      </c>
      <c r="M24" s="19">
        <f t="shared" si="3"/>
        <v>3</v>
      </c>
      <c r="N24" s="8" t="str">
        <f t="shared" si="4"/>
        <v>KHÁ</v>
      </c>
      <c r="O24" s="2" t="str">
        <f t="shared" si="5"/>
        <v>ĐẠT</v>
      </c>
    </row>
    <row r="25" spans="1:15" ht="18" customHeight="1">
      <c r="A25" s="9">
        <v>16</v>
      </c>
      <c r="B25" s="14" t="s">
        <v>115</v>
      </c>
      <c r="C25" s="15" t="s">
        <v>116</v>
      </c>
      <c r="D25" s="16" t="s">
        <v>117</v>
      </c>
      <c r="E25" s="17" t="s">
        <v>29</v>
      </c>
      <c r="F25" s="35">
        <v>9</v>
      </c>
      <c r="G25" s="35">
        <v>7</v>
      </c>
      <c r="H25" s="20"/>
      <c r="I25" s="21">
        <f t="shared" si="0"/>
        <v>7</v>
      </c>
      <c r="J25" s="21">
        <v>6</v>
      </c>
      <c r="K25" s="25">
        <f t="shared" si="1"/>
        <v>6.5</v>
      </c>
      <c r="L25" s="18" t="str">
        <f t="shared" si="6"/>
        <v>C</v>
      </c>
      <c r="M25" s="19">
        <f t="shared" si="3"/>
        <v>2</v>
      </c>
      <c r="N25" s="8" t="str">
        <f t="shared" si="4"/>
        <v>TB</v>
      </c>
      <c r="O25" s="2" t="str">
        <f t="shared" si="5"/>
        <v>ĐẠT</v>
      </c>
    </row>
    <row r="26" spans="1:15" ht="18" customHeight="1">
      <c r="A26" s="9">
        <v>17</v>
      </c>
      <c r="B26" s="14" t="s">
        <v>118</v>
      </c>
      <c r="C26" s="15" t="s">
        <v>30</v>
      </c>
      <c r="D26" s="16" t="s">
        <v>119</v>
      </c>
      <c r="E26" s="17" t="s">
        <v>120</v>
      </c>
      <c r="F26" s="39">
        <v>9</v>
      </c>
      <c r="G26" s="39">
        <v>7</v>
      </c>
      <c r="H26" s="20"/>
      <c r="I26" s="21">
        <f t="shared" si="0"/>
        <v>7</v>
      </c>
      <c r="J26" s="21">
        <v>7</v>
      </c>
      <c r="K26" s="25">
        <f t="shared" si="1"/>
        <v>7.2</v>
      </c>
      <c r="L26" s="18" t="str">
        <f t="shared" si="6"/>
        <v>B</v>
      </c>
      <c r="M26" s="19">
        <f t="shared" si="3"/>
        <v>3</v>
      </c>
      <c r="N26" s="8" t="str">
        <f t="shared" si="4"/>
        <v>KHÁ</v>
      </c>
      <c r="O26" s="2" t="str">
        <f t="shared" si="5"/>
        <v>ĐẠT</v>
      </c>
    </row>
    <row r="27" spans="1:15" ht="18" customHeight="1">
      <c r="A27" s="9">
        <v>18</v>
      </c>
      <c r="B27" s="14" t="s">
        <v>124</v>
      </c>
      <c r="C27" s="15" t="s">
        <v>30</v>
      </c>
      <c r="D27" s="16" t="s">
        <v>125</v>
      </c>
      <c r="E27" s="17" t="s">
        <v>126</v>
      </c>
      <c r="F27" s="35">
        <v>9</v>
      </c>
      <c r="G27" s="35">
        <v>7</v>
      </c>
      <c r="H27" s="20"/>
      <c r="I27" s="21">
        <f t="shared" si="0"/>
        <v>7</v>
      </c>
      <c r="J27" s="21">
        <v>7</v>
      </c>
      <c r="K27" s="25">
        <f t="shared" si="1"/>
        <v>7.2</v>
      </c>
      <c r="L27" s="18" t="str">
        <f>IF(K27&gt;=8.5,"A",IF(K27&gt;=7,"B",IF(K27&gt;=5.5,"C",IF(K27&gt;=4,"D",IF(AND(K27&lt;4,K27&gt;=0),"F",IF(AND(#REF!="",I27="",J27=""),"I",IF(OR(#REF!&lt;&gt;"",I27&lt;&gt;"",J27&lt;&gt;""),"X","R")))))))</f>
        <v>B</v>
      </c>
      <c r="M27" s="19">
        <f t="shared" si="3"/>
        <v>3</v>
      </c>
      <c r="N27" s="8" t="str">
        <f t="shared" si="4"/>
        <v>KHÁ</v>
      </c>
      <c r="O27" s="2" t="str">
        <f t="shared" si="5"/>
        <v>ĐẠT</v>
      </c>
    </row>
    <row r="28" spans="1:15" ht="18" customHeight="1">
      <c r="A28" s="9">
        <v>19</v>
      </c>
      <c r="B28" s="14" t="s">
        <v>127</v>
      </c>
      <c r="C28" s="15" t="s">
        <v>128</v>
      </c>
      <c r="D28" s="16" t="s">
        <v>31</v>
      </c>
      <c r="E28" s="17" t="s">
        <v>32</v>
      </c>
      <c r="F28" s="35">
        <v>9</v>
      </c>
      <c r="G28" s="35">
        <v>7</v>
      </c>
      <c r="H28" s="20"/>
      <c r="I28" s="21">
        <f t="shared" si="0"/>
        <v>7</v>
      </c>
      <c r="J28" s="21">
        <v>7</v>
      </c>
      <c r="K28" s="25">
        <f t="shared" si="1"/>
        <v>7.2</v>
      </c>
      <c r="L28" s="18" t="str">
        <f t="shared" si="6"/>
        <v>B</v>
      </c>
      <c r="M28" s="19">
        <f t="shared" si="3"/>
        <v>3</v>
      </c>
      <c r="N28" s="8" t="str">
        <f t="shared" si="4"/>
        <v>KHÁ</v>
      </c>
      <c r="O28" s="2" t="str">
        <f t="shared" si="5"/>
        <v>ĐẠT</v>
      </c>
    </row>
    <row r="29" spans="1:15" ht="18" customHeight="1">
      <c r="A29" s="9">
        <v>20</v>
      </c>
      <c r="B29" s="14" t="s">
        <v>129</v>
      </c>
      <c r="C29" s="15" t="s">
        <v>33</v>
      </c>
      <c r="D29" s="16" t="s">
        <v>31</v>
      </c>
      <c r="E29" s="17" t="s">
        <v>130</v>
      </c>
      <c r="F29" s="37">
        <v>9</v>
      </c>
      <c r="G29" s="35">
        <v>7</v>
      </c>
      <c r="H29" s="20"/>
      <c r="I29" s="21">
        <f t="shared" si="0"/>
        <v>7</v>
      </c>
      <c r="J29" s="21">
        <v>6</v>
      </c>
      <c r="K29" s="25">
        <f t="shared" si="1"/>
        <v>6.5</v>
      </c>
      <c r="L29" s="18" t="str">
        <f t="shared" si="6"/>
        <v>C</v>
      </c>
      <c r="M29" s="19">
        <f t="shared" si="3"/>
        <v>2</v>
      </c>
      <c r="N29" s="8" t="str">
        <f t="shared" si="4"/>
        <v>TB</v>
      </c>
      <c r="O29" s="2" t="str">
        <f t="shared" si="5"/>
        <v>ĐẠT</v>
      </c>
    </row>
    <row r="30" spans="1:15" ht="18" customHeight="1">
      <c r="A30" s="9">
        <v>21</v>
      </c>
      <c r="B30" s="14" t="s">
        <v>131</v>
      </c>
      <c r="C30" s="15" t="s">
        <v>132</v>
      </c>
      <c r="D30" s="16" t="s">
        <v>34</v>
      </c>
      <c r="E30" s="17" t="s">
        <v>133</v>
      </c>
      <c r="F30" s="35">
        <v>10</v>
      </c>
      <c r="G30" s="35">
        <v>8</v>
      </c>
      <c r="H30" s="20"/>
      <c r="I30" s="21">
        <f t="shared" si="0"/>
        <v>8</v>
      </c>
      <c r="J30" s="21">
        <v>6</v>
      </c>
      <c r="K30" s="25">
        <f t="shared" si="1"/>
        <v>6.8</v>
      </c>
      <c r="L30" s="18" t="str">
        <f t="shared" si="6"/>
        <v>C</v>
      </c>
      <c r="M30" s="19">
        <f t="shared" si="3"/>
        <v>2</v>
      </c>
      <c r="N30" s="8" t="str">
        <f t="shared" si="4"/>
        <v>TB</v>
      </c>
      <c r="O30" s="2" t="str">
        <f t="shared" si="5"/>
        <v>ĐẠT</v>
      </c>
    </row>
    <row r="31" spans="1:15" ht="18" customHeight="1">
      <c r="A31" s="9">
        <v>22</v>
      </c>
      <c r="B31" s="14" t="s">
        <v>134</v>
      </c>
      <c r="C31" s="15" t="s">
        <v>18</v>
      </c>
      <c r="D31" s="16" t="s">
        <v>135</v>
      </c>
      <c r="E31" s="17" t="s">
        <v>136</v>
      </c>
      <c r="F31" s="37">
        <v>9</v>
      </c>
      <c r="G31" s="35">
        <v>7</v>
      </c>
      <c r="H31" s="20"/>
      <c r="I31" s="21">
        <f t="shared" si="0"/>
        <v>7</v>
      </c>
      <c r="J31" s="21">
        <v>6</v>
      </c>
      <c r="K31" s="25">
        <f t="shared" si="1"/>
        <v>6.5</v>
      </c>
      <c r="L31" s="18" t="str">
        <f t="shared" si="6"/>
        <v>C</v>
      </c>
      <c r="M31" s="19">
        <f t="shared" si="3"/>
        <v>2</v>
      </c>
      <c r="N31" s="8" t="str">
        <f t="shared" si="4"/>
        <v>TB</v>
      </c>
      <c r="O31" s="2" t="str">
        <f t="shared" si="5"/>
        <v>ĐẠT</v>
      </c>
    </row>
    <row r="32" spans="1:15" ht="18" customHeight="1">
      <c r="A32" s="9">
        <v>23</v>
      </c>
      <c r="B32" s="14" t="s">
        <v>137</v>
      </c>
      <c r="C32" s="15" t="s">
        <v>30</v>
      </c>
      <c r="D32" s="16" t="s">
        <v>135</v>
      </c>
      <c r="E32" s="17" t="s">
        <v>138</v>
      </c>
      <c r="F32" s="37">
        <v>9</v>
      </c>
      <c r="G32" s="35">
        <v>7</v>
      </c>
      <c r="H32" s="20"/>
      <c r="I32" s="21">
        <f t="shared" si="0"/>
        <v>7</v>
      </c>
      <c r="J32" s="21">
        <v>6</v>
      </c>
      <c r="K32" s="25">
        <f t="shared" si="1"/>
        <v>6.5</v>
      </c>
      <c r="L32" s="18" t="str">
        <f t="shared" si="6"/>
        <v>C</v>
      </c>
      <c r="M32" s="19">
        <f t="shared" si="3"/>
        <v>2</v>
      </c>
      <c r="N32" s="8" t="str">
        <f t="shared" si="4"/>
        <v>TB</v>
      </c>
      <c r="O32" s="2" t="str">
        <f t="shared" si="5"/>
        <v>ĐẠT</v>
      </c>
    </row>
    <row r="33" spans="1:15" ht="18" customHeight="1">
      <c r="A33" s="9">
        <v>24</v>
      </c>
      <c r="B33" s="14" t="s">
        <v>139</v>
      </c>
      <c r="C33" s="15" t="s">
        <v>47</v>
      </c>
      <c r="D33" s="16" t="s">
        <v>140</v>
      </c>
      <c r="E33" s="17" t="s">
        <v>141</v>
      </c>
      <c r="F33" s="35">
        <v>9</v>
      </c>
      <c r="G33" s="35">
        <v>7</v>
      </c>
      <c r="H33" s="20"/>
      <c r="I33" s="21">
        <f t="shared" si="0"/>
        <v>7</v>
      </c>
      <c r="J33" s="21">
        <v>6.5</v>
      </c>
      <c r="K33" s="25">
        <f t="shared" si="1"/>
        <v>6.9</v>
      </c>
      <c r="L33" s="18" t="str">
        <f>IF(K33&gt;=8.5,"A",IF(K33&gt;=7,"B",IF(K33&gt;=5.5,"C",IF(K33&gt;=4,"D",IF(AND(K33&lt;4,K33&gt;=0),"F",IF(AND(#REF!="",I33="",J33=""),"I",IF(OR(#REF!&lt;&gt;"",I33&lt;&gt;"",J33&lt;&gt;""),"X","R")))))))</f>
        <v>C</v>
      </c>
      <c r="M33" s="19">
        <f t="shared" si="3"/>
        <v>2</v>
      </c>
      <c r="N33" s="8" t="str">
        <f t="shared" si="4"/>
        <v>TB</v>
      </c>
      <c r="O33" s="2" t="str">
        <f t="shared" si="5"/>
        <v>ĐẠT</v>
      </c>
    </row>
    <row r="34" spans="1:15" ht="18" customHeight="1">
      <c r="A34" s="9">
        <v>25</v>
      </c>
      <c r="B34" s="14" t="s">
        <v>142</v>
      </c>
      <c r="C34" s="15" t="s">
        <v>35</v>
      </c>
      <c r="D34" s="16" t="s">
        <v>143</v>
      </c>
      <c r="E34" s="17" t="s">
        <v>144</v>
      </c>
      <c r="F34" s="35">
        <v>9</v>
      </c>
      <c r="G34" s="35">
        <v>7</v>
      </c>
      <c r="H34" s="20"/>
      <c r="I34" s="21">
        <f t="shared" si="0"/>
        <v>7</v>
      </c>
      <c r="J34" s="21">
        <v>6.5</v>
      </c>
      <c r="K34" s="25">
        <f t="shared" si="1"/>
        <v>6.9</v>
      </c>
      <c r="L34" s="18" t="str">
        <f t="shared" si="6"/>
        <v>C</v>
      </c>
      <c r="M34" s="19">
        <f t="shared" si="3"/>
        <v>2</v>
      </c>
      <c r="N34" s="8" t="str">
        <f t="shared" si="4"/>
        <v>TB</v>
      </c>
      <c r="O34" s="2" t="str">
        <f t="shared" si="5"/>
        <v>ĐẠT</v>
      </c>
    </row>
    <row r="35" spans="1:15" ht="18" customHeight="1">
      <c r="A35" s="9">
        <v>26</v>
      </c>
      <c r="B35" s="14" t="s">
        <v>145</v>
      </c>
      <c r="C35" s="15" t="s">
        <v>146</v>
      </c>
      <c r="D35" s="16" t="s">
        <v>24</v>
      </c>
      <c r="E35" s="17" t="s">
        <v>147</v>
      </c>
      <c r="F35" s="35">
        <v>9</v>
      </c>
      <c r="G35" s="35">
        <v>7</v>
      </c>
      <c r="H35" s="20"/>
      <c r="I35" s="21">
        <f t="shared" si="0"/>
        <v>7</v>
      </c>
      <c r="J35" s="21">
        <v>7</v>
      </c>
      <c r="K35" s="25">
        <f t="shared" si="1"/>
        <v>7.2</v>
      </c>
      <c r="L35" s="18" t="str">
        <f>IF(K35&gt;=8.5,"A",IF(K35&gt;=7,"B",IF(K35&gt;=5.5,"C",IF(K35&gt;=4,"D",IF(AND(K35&lt;4,K35&gt;=0),"F",IF(AND(F34="",I35="",J35=""),"I",IF(OR(F34&lt;&gt;"",I35&lt;&gt;"",J35&lt;&gt;""),"X","R")))))))</f>
        <v>B</v>
      </c>
      <c r="M35" s="19">
        <f>IF(L35="A",4,IF(L35="B",3,IF(L35="C",2,IF(L35="D",1,0))))</f>
        <v>3</v>
      </c>
      <c r="N35" s="8" t="str">
        <f t="shared" si="4"/>
        <v>KHÁ</v>
      </c>
      <c r="O35" s="2" t="str">
        <f>IF(OR(K35&lt;4,J35&lt;=2),"KHÔNG ĐẠT","ĐẠT")</f>
        <v>ĐẠT</v>
      </c>
    </row>
    <row r="36" spans="1:15" ht="18" customHeight="1">
      <c r="A36" s="9">
        <v>27</v>
      </c>
      <c r="B36" s="14" t="s">
        <v>148</v>
      </c>
      <c r="C36" s="15" t="s">
        <v>149</v>
      </c>
      <c r="D36" s="16" t="s">
        <v>24</v>
      </c>
      <c r="E36" s="17" t="s">
        <v>150</v>
      </c>
      <c r="F36" s="35">
        <v>8</v>
      </c>
      <c r="G36" s="35">
        <v>7</v>
      </c>
      <c r="H36" s="20"/>
      <c r="I36" s="21">
        <f t="shared" si="0"/>
        <v>7</v>
      </c>
      <c r="J36" s="21">
        <v>6.5</v>
      </c>
      <c r="K36" s="25">
        <f t="shared" si="1"/>
        <v>6.8</v>
      </c>
      <c r="L36" s="18" t="str">
        <f>IF(K36&gt;=8.5,"A",IF(K36&gt;=7,"B",IF(K36&gt;=5.5,"C",IF(K36&gt;=4,"D",IF(AND(K36&lt;4,K36&gt;=0),"F",IF(AND(F35="",I36="",J36=""),"I",IF(OR(F35&lt;&gt;"",I36&lt;&gt;"",J36&lt;&gt;""),"X","R")))))))</f>
        <v>C</v>
      </c>
      <c r="M36" s="19">
        <f>IF(L36="A",4,IF(L36="B",3,IF(L36="C",2,IF(L36="D",1,0))))</f>
        <v>2</v>
      </c>
      <c r="N36" s="8" t="str">
        <f t="shared" si="4"/>
        <v>TB</v>
      </c>
      <c r="O36" s="2" t="str">
        <f>IF(OR(K36&lt;4,J36&lt;=2),"KHÔNG ĐẠT","ĐẠT")</f>
        <v>ĐẠT</v>
      </c>
    </row>
    <row r="37" spans="1:6" ht="10.5" customHeight="1">
      <c r="A37" s="22"/>
      <c r="F37" s="1"/>
    </row>
    <row r="38" spans="2:5" ht="15.75">
      <c r="B38" s="57" t="s">
        <v>196</v>
      </c>
      <c r="C38" s="57"/>
      <c r="D38" s="57"/>
      <c r="E38" s="57"/>
    </row>
    <row r="39" spans="2:15" ht="15.75">
      <c r="B39" s="50" t="s">
        <v>157</v>
      </c>
      <c r="C39" s="50"/>
      <c r="D39" s="50"/>
      <c r="E39" s="50" t="s">
        <v>36</v>
      </c>
      <c r="F39" s="50"/>
      <c r="G39" s="50"/>
      <c r="H39" s="50"/>
      <c r="I39" s="48" t="s">
        <v>37</v>
      </c>
      <c r="J39" s="48"/>
      <c r="K39" s="48"/>
      <c r="L39" s="26"/>
      <c r="M39" s="48" t="s">
        <v>158</v>
      </c>
      <c r="N39" s="48"/>
      <c r="O39" s="48"/>
    </row>
    <row r="40" spans="2:13" ht="15.75">
      <c r="B40" s="10"/>
      <c r="C40" s="10"/>
      <c r="D40" s="10"/>
      <c r="E40" s="10"/>
      <c r="F40" s="12"/>
      <c r="G40" s="10"/>
      <c r="H40" s="10"/>
      <c r="I40" s="10"/>
      <c r="J40" s="10"/>
      <c r="K40" s="10"/>
      <c r="L40" s="11"/>
      <c r="M40" s="11"/>
    </row>
    <row r="41" spans="2:13" ht="15.75">
      <c r="B41" s="10"/>
      <c r="C41" s="10"/>
      <c r="D41" s="10"/>
      <c r="E41" s="10"/>
      <c r="F41" s="12"/>
      <c r="G41" s="10"/>
      <c r="H41" s="10"/>
      <c r="I41" s="10"/>
      <c r="J41" s="10"/>
      <c r="K41" s="10"/>
      <c r="L41" s="11"/>
      <c r="M41" s="11"/>
    </row>
    <row r="42" spans="2:13" ht="15.75">
      <c r="B42" s="10"/>
      <c r="C42" s="10"/>
      <c r="D42" s="10"/>
      <c r="E42" s="10"/>
      <c r="F42" s="12"/>
      <c r="G42" s="10"/>
      <c r="H42" s="10"/>
      <c r="I42" s="10"/>
      <c r="J42" s="10"/>
      <c r="K42" s="10"/>
      <c r="L42" s="11"/>
      <c r="M42" s="11"/>
    </row>
    <row r="43" spans="2:15" ht="15.75">
      <c r="B43" s="50" t="s">
        <v>156</v>
      </c>
      <c r="C43" s="50"/>
      <c r="D43" s="50"/>
      <c r="E43" s="50" t="s">
        <v>160</v>
      </c>
      <c r="F43" s="50"/>
      <c r="G43" s="50"/>
      <c r="H43" s="50"/>
      <c r="I43" s="50" t="s">
        <v>159</v>
      </c>
      <c r="J43" s="50"/>
      <c r="K43" s="50"/>
      <c r="L43" s="26"/>
      <c r="M43" s="48" t="s">
        <v>161</v>
      </c>
      <c r="N43" s="48"/>
      <c r="O43" s="48"/>
    </row>
    <row r="44" spans="2:13" ht="15.75">
      <c r="B44" s="10"/>
      <c r="C44" s="10"/>
      <c r="D44" s="10"/>
      <c r="E44" s="10"/>
      <c r="F44" s="12"/>
      <c r="G44" s="10"/>
      <c r="H44" s="10"/>
      <c r="I44" s="10"/>
      <c r="J44" s="10"/>
      <c r="K44" s="10"/>
      <c r="L44" s="11"/>
      <c r="M44" s="11"/>
    </row>
  </sheetData>
  <sheetProtection/>
  <mergeCells count="26">
    <mergeCell ref="B43:D43"/>
    <mergeCell ref="E43:H43"/>
    <mergeCell ref="I43:K43"/>
    <mergeCell ref="M43:O43"/>
    <mergeCell ref="N8:O9"/>
    <mergeCell ref="B38:E38"/>
    <mergeCell ref="B39:D39"/>
    <mergeCell ref="E39:H39"/>
    <mergeCell ref="I39:K39"/>
    <mergeCell ref="M39:O39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17" right="0.16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zoomScalePageLayoutView="0" workbookViewId="0" topLeftCell="A19">
      <selection activeCell="A23" sqref="A23:IV49"/>
    </sheetView>
  </sheetViews>
  <sheetFormatPr defaultColWidth="9.140625" defaultRowHeight="12.75"/>
  <cols>
    <col min="1" max="1" width="4.57421875" style="1" bestFit="1" customWidth="1"/>
    <col min="2" max="3" width="12.57421875" style="1" customWidth="1"/>
    <col min="4" max="4" width="7.421875" style="1" customWidth="1"/>
    <col min="5" max="5" width="10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8.00390625" style="6" customWidth="1"/>
    <col min="13" max="13" width="7.7109375" style="6" customWidth="1"/>
    <col min="14" max="14" width="8.7109375" style="1" customWidth="1"/>
    <col min="15" max="15" width="11.7109375" style="1" customWidth="1"/>
    <col min="16" max="16384" width="9.140625" style="1" customWidth="1"/>
  </cols>
  <sheetData>
    <row r="1" spans="1:14" ht="15.75">
      <c r="A1" s="49" t="s">
        <v>1</v>
      </c>
      <c r="B1" s="49"/>
      <c r="C1" s="49"/>
      <c r="D1" s="49"/>
      <c r="E1" s="50" t="s">
        <v>7</v>
      </c>
      <c r="F1" s="50"/>
      <c r="G1" s="50"/>
      <c r="H1" s="50"/>
      <c r="I1" s="50"/>
      <c r="J1" s="50"/>
      <c r="K1" s="50"/>
      <c r="L1" s="50"/>
      <c r="M1" s="50"/>
      <c r="N1" s="50"/>
    </row>
    <row r="2" spans="1:14" ht="19.5" customHeight="1">
      <c r="A2" s="51" t="s">
        <v>2</v>
      </c>
      <c r="B2" s="51"/>
      <c r="C2" s="51"/>
      <c r="D2" s="51"/>
      <c r="E2" s="50" t="s">
        <v>151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0.25" customHeight="1">
      <c r="E3" s="52" t="s">
        <v>19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50" t="s">
        <v>175</v>
      </c>
      <c r="F4" s="50"/>
      <c r="G4" s="50"/>
      <c r="H4" s="50"/>
      <c r="I4" s="50"/>
      <c r="J4" s="50"/>
      <c r="K4" s="50"/>
      <c r="L4" s="50"/>
      <c r="M4" s="50"/>
      <c r="N4" s="50"/>
    </row>
    <row r="5" spans="5:14" ht="18.75" customHeight="1">
      <c r="E5" s="40" t="s">
        <v>176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177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7" t="s">
        <v>0</v>
      </c>
      <c r="B8" s="47" t="s">
        <v>3</v>
      </c>
      <c r="C8" s="47" t="s">
        <v>4</v>
      </c>
      <c r="D8" s="47"/>
      <c r="E8" s="46" t="s">
        <v>5</v>
      </c>
      <c r="F8" s="41" t="s">
        <v>12</v>
      </c>
      <c r="G8" s="43" t="s">
        <v>154</v>
      </c>
      <c r="H8" s="44"/>
      <c r="I8" s="45"/>
      <c r="J8" s="41" t="s">
        <v>155</v>
      </c>
      <c r="K8" s="43" t="s">
        <v>11</v>
      </c>
      <c r="L8" s="44"/>
      <c r="M8" s="45"/>
      <c r="N8" s="53" t="s">
        <v>15</v>
      </c>
      <c r="O8" s="54"/>
    </row>
    <row r="9" spans="1:15" s="5" customFormat="1" ht="30.75" customHeight="1">
      <c r="A9" s="47"/>
      <c r="B9" s="47"/>
      <c r="C9" s="47"/>
      <c r="D9" s="47"/>
      <c r="E9" s="47"/>
      <c r="F9" s="42"/>
      <c r="G9" s="7" t="s">
        <v>8</v>
      </c>
      <c r="H9" s="7" t="s">
        <v>9</v>
      </c>
      <c r="I9" s="4" t="s">
        <v>10</v>
      </c>
      <c r="J9" s="42"/>
      <c r="K9" s="4" t="s">
        <v>13</v>
      </c>
      <c r="L9" s="4" t="s">
        <v>6</v>
      </c>
      <c r="M9" s="4" t="s">
        <v>14</v>
      </c>
      <c r="N9" s="55"/>
      <c r="O9" s="56"/>
    </row>
    <row r="10" spans="1:15" s="10" customFormat="1" ht="18" customHeight="1">
      <c r="A10" s="9">
        <v>1</v>
      </c>
      <c r="B10" s="14" t="s">
        <v>70</v>
      </c>
      <c r="C10" s="15" t="s">
        <v>71</v>
      </c>
      <c r="D10" s="16" t="s">
        <v>26</v>
      </c>
      <c r="E10" s="17" t="s">
        <v>72</v>
      </c>
      <c r="F10" s="28">
        <v>7.8</v>
      </c>
      <c r="G10" s="28">
        <v>7.1</v>
      </c>
      <c r="H10" s="29"/>
      <c r="I10" s="30">
        <f>G10</f>
        <v>7.1</v>
      </c>
      <c r="J10" s="30">
        <v>5.7</v>
      </c>
      <c r="K10" s="25">
        <f>ROUND((J10*7+I10*2+F10)/10,1)</f>
        <v>6.2</v>
      </c>
      <c r="L10" s="31" t="str">
        <f>IF(K10&gt;=8.5,"A",IF(K10&gt;=7,"B",IF(K10&gt;=5.5,"C",IF(K10&gt;=4,"D",IF(AND(K10&lt;4,K10&gt;=0),"F",IF(AND(F10="",I10="",J10=""),"I",IF(OR(F10&lt;&gt;"",I10&lt;&gt;"",J10&lt;&gt;""),"X","R")))))))</f>
        <v>C</v>
      </c>
      <c r="M10" s="32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ht="11.25" customHeight="1">
      <c r="G11" s="33"/>
    </row>
    <row r="12" spans="2:5" ht="15.75">
      <c r="B12" s="57" t="s">
        <v>178</v>
      </c>
      <c r="C12" s="57"/>
      <c r="D12" s="57"/>
      <c r="E12" s="57"/>
    </row>
    <row r="13" spans="2:15" ht="15.75">
      <c r="B13" s="50" t="s">
        <v>157</v>
      </c>
      <c r="C13" s="50"/>
      <c r="D13" s="50"/>
      <c r="E13" s="50" t="s">
        <v>36</v>
      </c>
      <c r="F13" s="50"/>
      <c r="G13" s="50"/>
      <c r="H13" s="50"/>
      <c r="I13" s="48" t="s">
        <v>37</v>
      </c>
      <c r="J13" s="48"/>
      <c r="K13" s="48"/>
      <c r="L13" s="26"/>
      <c r="M13" s="48" t="s">
        <v>158</v>
      </c>
      <c r="N13" s="48"/>
      <c r="O13" s="48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50" t="s">
        <v>156</v>
      </c>
      <c r="C17" s="50"/>
      <c r="D17" s="50"/>
      <c r="E17" s="50" t="s">
        <v>160</v>
      </c>
      <c r="F17" s="50"/>
      <c r="G17" s="50"/>
      <c r="H17" s="50"/>
      <c r="I17" s="50" t="s">
        <v>159</v>
      </c>
      <c r="J17" s="50"/>
      <c r="K17" s="50"/>
      <c r="L17" s="26"/>
      <c r="M17" s="48" t="s">
        <v>170</v>
      </c>
      <c r="N17" s="48"/>
      <c r="O17" s="48"/>
    </row>
    <row r="18" spans="2:15" ht="15.75">
      <c r="B18" s="50"/>
      <c r="C18" s="50"/>
      <c r="D18" s="50"/>
      <c r="E18" s="10"/>
      <c r="F18" s="12"/>
      <c r="G18" s="10"/>
      <c r="H18" s="10"/>
      <c r="I18" s="10"/>
      <c r="J18" s="10"/>
      <c r="K18" s="48"/>
      <c r="L18" s="48"/>
      <c r="M18" s="48"/>
      <c r="N18" s="48"/>
      <c r="O18" s="48"/>
    </row>
    <row r="19" spans="2:13" ht="15.75">
      <c r="B19" s="10"/>
      <c r="C19" s="10"/>
      <c r="D19" s="10"/>
      <c r="E19" s="10"/>
      <c r="F19" s="12"/>
      <c r="G19" s="10"/>
      <c r="H19" s="10"/>
      <c r="I19" s="10"/>
      <c r="J19" s="10"/>
      <c r="K19" s="10"/>
      <c r="L19" s="11"/>
      <c r="M19" s="11"/>
    </row>
  </sheetData>
  <sheetProtection/>
  <mergeCells count="28">
    <mergeCell ref="J8:J9"/>
    <mergeCell ref="K8:M8"/>
    <mergeCell ref="A1:D1"/>
    <mergeCell ref="E1:N1"/>
    <mergeCell ref="A2:D2"/>
    <mergeCell ref="E2:N2"/>
    <mergeCell ref="E3:N3"/>
    <mergeCell ref="E4:N4"/>
    <mergeCell ref="I13:K13"/>
    <mergeCell ref="M13:O13"/>
    <mergeCell ref="E5:N5"/>
    <mergeCell ref="E6:N6"/>
    <mergeCell ref="A8:A9"/>
    <mergeCell ref="B8:B9"/>
    <mergeCell ref="C8:D9"/>
    <mergeCell ref="E8:E9"/>
    <mergeCell ref="F8:F9"/>
    <mergeCell ref="G8:I8"/>
    <mergeCell ref="B17:D17"/>
    <mergeCell ref="E17:H17"/>
    <mergeCell ref="N8:O9"/>
    <mergeCell ref="B12:E12"/>
    <mergeCell ref="B18:D18"/>
    <mergeCell ref="K18:O18"/>
    <mergeCell ref="I17:K17"/>
    <mergeCell ref="M17:O17"/>
    <mergeCell ref="B13:D13"/>
    <mergeCell ref="E13:H13"/>
  </mergeCells>
  <printOptions/>
  <pageMargins left="0.28" right="0.16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49"/>
  <sheetViews>
    <sheetView zoomScalePageLayoutView="0" workbookViewId="0" topLeftCell="A1">
      <selection activeCell="I10" sqref="I10:I12"/>
    </sheetView>
  </sheetViews>
  <sheetFormatPr defaultColWidth="9.140625" defaultRowHeight="12.75"/>
  <cols>
    <col min="1" max="1" width="4.57421875" style="1" bestFit="1" customWidth="1"/>
    <col min="2" max="3" width="12.57421875" style="1" customWidth="1"/>
    <col min="4" max="4" width="7.421875" style="1" customWidth="1"/>
    <col min="5" max="5" width="10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8.00390625" style="6" customWidth="1"/>
    <col min="13" max="13" width="7.7109375" style="6" customWidth="1"/>
    <col min="14" max="14" width="8.7109375" style="1" customWidth="1"/>
    <col min="15" max="15" width="11.7109375" style="1" customWidth="1"/>
    <col min="16" max="16384" width="9.140625" style="1" customWidth="1"/>
  </cols>
  <sheetData>
    <row r="1" spans="1:14" ht="15.75">
      <c r="A1" s="49" t="s">
        <v>1</v>
      </c>
      <c r="B1" s="49"/>
      <c r="C1" s="49"/>
      <c r="D1" s="49"/>
      <c r="E1" s="50" t="s">
        <v>7</v>
      </c>
      <c r="F1" s="50"/>
      <c r="G1" s="50"/>
      <c r="H1" s="50"/>
      <c r="I1" s="50"/>
      <c r="J1" s="50"/>
      <c r="K1" s="50"/>
      <c r="L1" s="50"/>
      <c r="M1" s="50"/>
      <c r="N1" s="50"/>
    </row>
    <row r="2" spans="1:14" ht="19.5" customHeight="1">
      <c r="A2" s="51" t="s">
        <v>2</v>
      </c>
      <c r="B2" s="51"/>
      <c r="C2" s="51"/>
      <c r="D2" s="51"/>
      <c r="E2" s="50" t="s">
        <v>151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0.25" customHeight="1">
      <c r="E3" s="52" t="s">
        <v>19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50" t="s">
        <v>175</v>
      </c>
      <c r="F4" s="50"/>
      <c r="G4" s="50"/>
      <c r="H4" s="50"/>
      <c r="I4" s="50"/>
      <c r="J4" s="50"/>
      <c r="K4" s="50"/>
      <c r="L4" s="50"/>
      <c r="M4" s="50"/>
      <c r="N4" s="50"/>
    </row>
    <row r="5" spans="5:14" ht="18.75" customHeight="1">
      <c r="E5" s="40" t="s">
        <v>179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180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7" t="s">
        <v>0</v>
      </c>
      <c r="B8" s="47" t="s">
        <v>3</v>
      </c>
      <c r="C8" s="47" t="s">
        <v>4</v>
      </c>
      <c r="D8" s="47"/>
      <c r="E8" s="46" t="s">
        <v>5</v>
      </c>
      <c r="F8" s="41" t="s">
        <v>12</v>
      </c>
      <c r="G8" s="43" t="s">
        <v>154</v>
      </c>
      <c r="H8" s="44"/>
      <c r="I8" s="45"/>
      <c r="J8" s="41" t="s">
        <v>155</v>
      </c>
      <c r="K8" s="43" t="s">
        <v>11</v>
      </c>
      <c r="L8" s="44"/>
      <c r="M8" s="45"/>
      <c r="N8" s="53" t="s">
        <v>15</v>
      </c>
      <c r="O8" s="54"/>
    </row>
    <row r="9" spans="1:15" s="5" customFormat="1" ht="30.75" customHeight="1">
      <c r="A9" s="47"/>
      <c r="B9" s="47"/>
      <c r="C9" s="47"/>
      <c r="D9" s="47"/>
      <c r="E9" s="47"/>
      <c r="F9" s="42"/>
      <c r="G9" s="7" t="s">
        <v>8</v>
      </c>
      <c r="H9" s="7" t="s">
        <v>9</v>
      </c>
      <c r="I9" s="4" t="s">
        <v>10</v>
      </c>
      <c r="J9" s="42"/>
      <c r="K9" s="4" t="s">
        <v>13</v>
      </c>
      <c r="L9" s="4" t="s">
        <v>6</v>
      </c>
      <c r="M9" s="4" t="s">
        <v>14</v>
      </c>
      <c r="N9" s="55"/>
      <c r="O9" s="56"/>
    </row>
    <row r="10" spans="1:15" s="10" customFormat="1" ht="18" customHeight="1">
      <c r="A10" s="9">
        <v>1</v>
      </c>
      <c r="B10" s="14" t="s">
        <v>104</v>
      </c>
      <c r="C10" s="15" t="s">
        <v>105</v>
      </c>
      <c r="D10" s="16" t="s">
        <v>106</v>
      </c>
      <c r="E10" s="17" t="s">
        <v>107</v>
      </c>
      <c r="F10" s="28">
        <v>9</v>
      </c>
      <c r="G10" s="28">
        <v>7</v>
      </c>
      <c r="H10" s="29"/>
      <c r="I10" s="30">
        <f>G10</f>
        <v>7</v>
      </c>
      <c r="J10" s="30">
        <v>9</v>
      </c>
      <c r="K10" s="25">
        <f>ROUND((J10*7+I10*2+F10)/10,1)</f>
        <v>8.6</v>
      </c>
      <c r="L10" s="31" t="str">
        <f>IF(K10&gt;=8.5,"A",IF(K10&gt;=7,"B",IF(K10&gt;=5.5,"C",IF(K10&gt;=4,"D",IF(AND(K10&lt;4,K10&gt;=0),"F",IF(AND(F10="",I10="",J10=""),"I",IF(OR(F10&lt;&gt;"",I10&lt;&gt;"",J10&lt;&gt;""),"X","R")))))))</f>
        <v>A</v>
      </c>
      <c r="M10" s="32">
        <f>IF(L10="A",4,IF(L10="B",3,IF(L10="C",2,IF(L10="D",1,0))))</f>
        <v>4</v>
      </c>
      <c r="N10" s="8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ht="18" customHeight="1">
      <c r="A11" s="9">
        <v>2</v>
      </c>
      <c r="B11" s="14" t="s">
        <v>121</v>
      </c>
      <c r="C11" s="15" t="s">
        <v>30</v>
      </c>
      <c r="D11" s="16" t="s">
        <v>122</v>
      </c>
      <c r="E11" s="17" t="s">
        <v>123</v>
      </c>
      <c r="F11" s="28">
        <v>8</v>
      </c>
      <c r="G11" s="28">
        <v>8</v>
      </c>
      <c r="H11" s="29"/>
      <c r="I11" s="30">
        <f>G11</f>
        <v>8</v>
      </c>
      <c r="J11" s="30">
        <v>9</v>
      </c>
      <c r="K11" s="25">
        <f>ROUND((J11*7+I11*2+F11)/10,1)</f>
        <v>8.7</v>
      </c>
      <c r="L11" s="31" t="str">
        <f>IF(K11&gt;=8.5,"A",IF(K11&gt;=7,"B",IF(K11&gt;=5.5,"C",IF(K11&gt;=4,"D",IF(AND(K11&lt;4,K11&gt;=0),"F",IF(AND(F11="",I11="",J11=""),"I",IF(OR(F11&lt;&gt;"",I11&lt;&gt;"",J11&lt;&gt;""),"X","R")))))))</f>
        <v>A</v>
      </c>
      <c r="M11" s="32">
        <f>IF(L11="A",4,IF(L11="B",3,IF(L11="C",2,IF(L11="D",1,0))))</f>
        <v>4</v>
      </c>
      <c r="N11" s="8" t="str">
        <f>IF(L11="A","GIỎI",IF(L11="B","KHÁ",IF(L11="C","TB",IF(L11="D","TB YẾU","KÉM"))))</f>
        <v>GIỎI</v>
      </c>
      <c r="O11" s="2" t="str">
        <f>IF(OR(K11&lt;4,J11&lt;=2),"KHÔNG ĐẠT","ĐẠT")</f>
        <v>ĐẠT</v>
      </c>
    </row>
    <row r="12" spans="1:15" ht="18" customHeight="1">
      <c r="A12" s="9">
        <v>3</v>
      </c>
      <c r="B12" s="14" t="s">
        <v>131</v>
      </c>
      <c r="C12" s="15" t="s">
        <v>132</v>
      </c>
      <c r="D12" s="16" t="s">
        <v>34</v>
      </c>
      <c r="E12" s="17" t="s">
        <v>133</v>
      </c>
      <c r="F12" s="28">
        <v>8</v>
      </c>
      <c r="G12" s="28">
        <v>7</v>
      </c>
      <c r="H12" s="29"/>
      <c r="I12" s="30">
        <f>G12</f>
        <v>7</v>
      </c>
      <c r="J12" s="30">
        <v>5</v>
      </c>
      <c r="K12" s="25">
        <f>ROUND((J12*7+I12*2+F12)/10,1)</f>
        <v>5.7</v>
      </c>
      <c r="L12" s="31" t="str">
        <f>IF(K12&gt;=8.5,"A",IF(K12&gt;=7,"B",IF(K12&gt;=5.5,"C",IF(K12&gt;=4,"D",IF(AND(K12&lt;4,K12&gt;=0),"F",IF(AND(F12="",I12="",J12=""),"I",IF(OR(F12&lt;&gt;"",I12&lt;&gt;"",J12&lt;&gt;""),"X","R")))))))</f>
        <v>C</v>
      </c>
      <c r="M12" s="32">
        <f>IF(L12="A",4,IF(L12="B",3,IF(L12="C",2,IF(L12="D",1,0))))</f>
        <v>2</v>
      </c>
      <c r="N12" s="8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ht="11.25" customHeight="1">
      <c r="G13" s="33"/>
    </row>
    <row r="14" spans="2:5" ht="15.75">
      <c r="B14" s="57" t="s">
        <v>171</v>
      </c>
      <c r="C14" s="57"/>
      <c r="D14" s="57"/>
      <c r="E14" s="57"/>
    </row>
    <row r="15" spans="2:15" ht="15.75">
      <c r="B15" s="50" t="s">
        <v>157</v>
      </c>
      <c r="C15" s="50"/>
      <c r="D15" s="50"/>
      <c r="E15" s="50" t="s">
        <v>36</v>
      </c>
      <c r="F15" s="50"/>
      <c r="G15" s="50"/>
      <c r="H15" s="50"/>
      <c r="I15" s="48" t="s">
        <v>37</v>
      </c>
      <c r="J15" s="48"/>
      <c r="K15" s="48"/>
      <c r="L15" s="26"/>
      <c r="M15" s="48" t="s">
        <v>158</v>
      </c>
      <c r="N15" s="48"/>
      <c r="O15" s="48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  <row r="19" spans="2:15" ht="15.75">
      <c r="B19" s="50" t="s">
        <v>156</v>
      </c>
      <c r="C19" s="50"/>
      <c r="D19" s="50"/>
      <c r="E19" s="50" t="s">
        <v>160</v>
      </c>
      <c r="F19" s="50"/>
      <c r="G19" s="50"/>
      <c r="H19" s="50"/>
      <c r="I19" s="50" t="s">
        <v>159</v>
      </c>
      <c r="J19" s="50"/>
      <c r="K19" s="50"/>
      <c r="L19" s="26"/>
      <c r="M19" s="48" t="s">
        <v>170</v>
      </c>
      <c r="N19" s="48"/>
      <c r="O19" s="48"/>
    </row>
    <row r="20" spans="6:13" ht="15.75">
      <c r="F20" s="1"/>
      <c r="L20" s="1"/>
      <c r="M20" s="1"/>
    </row>
    <row r="21" spans="6:13" ht="15.75">
      <c r="F21" s="1"/>
      <c r="L21" s="1"/>
      <c r="M21" s="1"/>
    </row>
    <row r="22" spans="6:13" ht="15.75">
      <c r="F22" s="1"/>
      <c r="L22" s="1"/>
      <c r="M22" s="1"/>
    </row>
    <row r="23" spans="6:13" ht="15.75">
      <c r="F23" s="1"/>
      <c r="L23" s="1"/>
      <c r="M23" s="1"/>
    </row>
    <row r="24" spans="6:13" ht="15.75">
      <c r="F24" s="1"/>
      <c r="L24" s="1"/>
      <c r="M24" s="1"/>
    </row>
    <row r="25" spans="6:13" ht="15.75">
      <c r="F25" s="1"/>
      <c r="L25" s="1"/>
      <c r="M25" s="1"/>
    </row>
    <row r="26" spans="6:13" ht="15.75">
      <c r="F26" s="1"/>
      <c r="L26" s="1"/>
      <c r="M26" s="1"/>
    </row>
    <row r="27" spans="6:13" ht="15.75">
      <c r="F27" s="1"/>
      <c r="L27" s="1"/>
      <c r="M27" s="1"/>
    </row>
    <row r="28" spans="6:13" ht="15.75">
      <c r="F28" s="1"/>
      <c r="L28" s="1"/>
      <c r="M28" s="1"/>
    </row>
    <row r="29" spans="6:13" ht="15.75">
      <c r="F29" s="1"/>
      <c r="L29" s="1"/>
      <c r="M29" s="1"/>
    </row>
    <row r="30" spans="6:13" ht="15.75">
      <c r="F30" s="1"/>
      <c r="L30" s="1"/>
      <c r="M30" s="1"/>
    </row>
    <row r="31" spans="6:13" ht="15.75">
      <c r="F31" s="1"/>
      <c r="L31" s="1"/>
      <c r="M31" s="1"/>
    </row>
    <row r="32" spans="6:13" ht="34.5" customHeight="1">
      <c r="F32" s="1"/>
      <c r="L32" s="1"/>
      <c r="M32" s="1"/>
    </row>
    <row r="33" spans="6:13" ht="15.75">
      <c r="F33" s="1"/>
      <c r="L33" s="1"/>
      <c r="M33" s="1"/>
    </row>
    <row r="34" spans="6:13" ht="15.75">
      <c r="F34" s="1"/>
      <c r="L34" s="1"/>
      <c r="M34" s="1"/>
    </row>
    <row r="35" spans="6:13" ht="15.75">
      <c r="F35" s="1"/>
      <c r="L35" s="1"/>
      <c r="M35" s="1"/>
    </row>
    <row r="36" spans="6:13" ht="15.75">
      <c r="F36" s="1"/>
      <c r="L36" s="1"/>
      <c r="M36" s="1"/>
    </row>
    <row r="37" spans="6:13" ht="15.75">
      <c r="F37" s="1"/>
      <c r="L37" s="1"/>
      <c r="M37" s="1"/>
    </row>
    <row r="38" spans="6:13" ht="15.75">
      <c r="F38" s="1"/>
      <c r="L38" s="1"/>
      <c r="M38" s="1"/>
    </row>
    <row r="39" spans="6:13" ht="15.75">
      <c r="F39" s="1"/>
      <c r="L39" s="1"/>
      <c r="M39" s="1"/>
    </row>
    <row r="40" spans="6:13" ht="15.75">
      <c r="F40" s="1"/>
      <c r="L40" s="1"/>
      <c r="M40" s="1"/>
    </row>
    <row r="41" spans="6:13" ht="15.75">
      <c r="F41" s="1"/>
      <c r="L41" s="1"/>
      <c r="M41" s="1"/>
    </row>
    <row r="42" spans="6:13" ht="15.75">
      <c r="F42" s="1"/>
      <c r="L42" s="1"/>
      <c r="M42" s="1"/>
    </row>
    <row r="43" spans="6:13" ht="15.75">
      <c r="F43" s="1"/>
      <c r="L43" s="1"/>
      <c r="M43" s="1"/>
    </row>
    <row r="44" spans="6:13" ht="15.75">
      <c r="F44" s="1"/>
      <c r="L44" s="1"/>
      <c r="M44" s="1"/>
    </row>
    <row r="45" spans="6:13" ht="15.75">
      <c r="F45" s="1"/>
      <c r="L45" s="1"/>
      <c r="M45" s="1"/>
    </row>
    <row r="46" spans="6:13" ht="15.75">
      <c r="F46" s="1"/>
      <c r="L46" s="1"/>
      <c r="M46" s="1"/>
    </row>
    <row r="47" spans="6:13" ht="15.75">
      <c r="F47" s="1"/>
      <c r="L47" s="1"/>
      <c r="M47" s="1"/>
    </row>
    <row r="48" spans="6:13" ht="15.75">
      <c r="F48" s="1"/>
      <c r="L48" s="1"/>
      <c r="M48" s="1"/>
    </row>
    <row r="49" spans="6:13" ht="15.75">
      <c r="F49" s="1"/>
      <c r="L49" s="1"/>
      <c r="M49" s="1"/>
    </row>
  </sheetData>
  <sheetProtection/>
  <mergeCells count="26">
    <mergeCell ref="K8:M8"/>
    <mergeCell ref="A1:D1"/>
    <mergeCell ref="E1:N1"/>
    <mergeCell ref="A2:D2"/>
    <mergeCell ref="E2:N2"/>
    <mergeCell ref="E3:N3"/>
    <mergeCell ref="E4:N4"/>
    <mergeCell ref="N8:O9"/>
    <mergeCell ref="B14:E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I19:K19"/>
    <mergeCell ref="M19:O19"/>
    <mergeCell ref="B15:D15"/>
    <mergeCell ref="E15:H15"/>
    <mergeCell ref="I15:K15"/>
    <mergeCell ref="M15:O15"/>
    <mergeCell ref="B19:D19"/>
    <mergeCell ref="E19:H19"/>
  </mergeCells>
  <printOptions/>
  <pageMargins left="0.29" right="0.21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zoomScalePageLayoutView="0" workbookViewId="0" topLeftCell="A1">
      <selection activeCell="A23" sqref="A23:IV42"/>
    </sheetView>
  </sheetViews>
  <sheetFormatPr defaultColWidth="9.140625" defaultRowHeight="12.75"/>
  <cols>
    <col min="1" max="1" width="4.57421875" style="1" bestFit="1" customWidth="1"/>
    <col min="2" max="3" width="12.57421875" style="1" customWidth="1"/>
    <col min="4" max="4" width="7.421875" style="1" customWidth="1"/>
    <col min="5" max="5" width="10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8.00390625" style="6" customWidth="1"/>
    <col min="13" max="13" width="7.7109375" style="6" customWidth="1"/>
    <col min="14" max="14" width="8.7109375" style="1" customWidth="1"/>
    <col min="15" max="15" width="11.7109375" style="1" customWidth="1"/>
    <col min="16" max="16384" width="9.140625" style="1" customWidth="1"/>
  </cols>
  <sheetData>
    <row r="1" spans="1:14" ht="15.75">
      <c r="A1" s="49" t="s">
        <v>1</v>
      </c>
      <c r="B1" s="49"/>
      <c r="C1" s="49"/>
      <c r="D1" s="49"/>
      <c r="E1" s="50" t="s">
        <v>7</v>
      </c>
      <c r="F1" s="50"/>
      <c r="G1" s="50"/>
      <c r="H1" s="50"/>
      <c r="I1" s="50"/>
      <c r="J1" s="50"/>
      <c r="K1" s="50"/>
      <c r="L1" s="50"/>
      <c r="M1" s="50"/>
      <c r="N1" s="50"/>
    </row>
    <row r="2" spans="1:14" ht="19.5" customHeight="1">
      <c r="A2" s="51" t="s">
        <v>2</v>
      </c>
      <c r="B2" s="51"/>
      <c r="C2" s="51"/>
      <c r="D2" s="51"/>
      <c r="E2" s="50" t="s">
        <v>151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0.25" customHeight="1">
      <c r="E3" s="52" t="s">
        <v>19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50" t="s">
        <v>175</v>
      </c>
      <c r="F4" s="50"/>
      <c r="G4" s="50"/>
      <c r="H4" s="50"/>
      <c r="I4" s="50"/>
      <c r="J4" s="50"/>
      <c r="K4" s="50"/>
      <c r="L4" s="50"/>
      <c r="M4" s="50"/>
      <c r="N4" s="50"/>
    </row>
    <row r="5" spans="5:14" ht="18.75" customHeight="1">
      <c r="E5" s="40" t="s">
        <v>181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184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7" t="s">
        <v>0</v>
      </c>
      <c r="B8" s="47" t="s">
        <v>3</v>
      </c>
      <c r="C8" s="47" t="s">
        <v>4</v>
      </c>
      <c r="D8" s="47"/>
      <c r="E8" s="46" t="s">
        <v>5</v>
      </c>
      <c r="F8" s="41" t="s">
        <v>12</v>
      </c>
      <c r="G8" s="43" t="s">
        <v>154</v>
      </c>
      <c r="H8" s="44"/>
      <c r="I8" s="45"/>
      <c r="J8" s="41" t="s">
        <v>155</v>
      </c>
      <c r="K8" s="43" t="s">
        <v>11</v>
      </c>
      <c r="L8" s="44"/>
      <c r="M8" s="45"/>
      <c r="N8" s="53" t="s">
        <v>15</v>
      </c>
      <c r="O8" s="54"/>
    </row>
    <row r="9" spans="1:15" s="5" customFormat="1" ht="30.75" customHeight="1">
      <c r="A9" s="47"/>
      <c r="B9" s="47"/>
      <c r="C9" s="47"/>
      <c r="D9" s="47"/>
      <c r="E9" s="47"/>
      <c r="F9" s="42"/>
      <c r="G9" s="7" t="s">
        <v>8</v>
      </c>
      <c r="H9" s="7" t="s">
        <v>9</v>
      </c>
      <c r="I9" s="4" t="s">
        <v>10</v>
      </c>
      <c r="J9" s="42"/>
      <c r="K9" s="4" t="s">
        <v>13</v>
      </c>
      <c r="L9" s="4" t="s">
        <v>6</v>
      </c>
      <c r="M9" s="4" t="s">
        <v>14</v>
      </c>
      <c r="N9" s="55"/>
      <c r="O9" s="56"/>
    </row>
    <row r="10" spans="1:15" s="10" customFormat="1" ht="18" customHeight="1">
      <c r="A10" s="9">
        <v>1</v>
      </c>
      <c r="B10" s="14" t="s">
        <v>84</v>
      </c>
      <c r="C10" s="15" t="s">
        <v>85</v>
      </c>
      <c r="D10" s="16" t="s">
        <v>22</v>
      </c>
      <c r="E10" s="17" t="s">
        <v>86</v>
      </c>
      <c r="F10" s="28">
        <v>9</v>
      </c>
      <c r="G10" s="28">
        <v>7</v>
      </c>
      <c r="H10" s="29"/>
      <c r="I10" s="30">
        <f>G10</f>
        <v>7</v>
      </c>
      <c r="J10" s="30">
        <v>6</v>
      </c>
      <c r="K10" s="25">
        <f>ROUND((J10*7+I10*2+F10)/10,1)</f>
        <v>6.5</v>
      </c>
      <c r="L10" s="31" t="str">
        <f>IF(K10&gt;=8.5,"A",IF(K10&gt;=7,"B",IF(K10&gt;=5.5,"C",IF(K10&gt;=4,"D",IF(AND(K10&lt;4,K10&gt;=0),"F",IF(AND(F10="",I10="",J10=""),"I",IF(OR(F10&lt;&gt;"",I10&lt;&gt;"",J10&lt;&gt;""),"X","R")))))))</f>
        <v>C</v>
      </c>
      <c r="M10" s="32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ht="11.25" customHeight="1">
      <c r="G11" s="33"/>
    </row>
    <row r="12" spans="2:5" ht="15.75">
      <c r="B12" s="57" t="s">
        <v>178</v>
      </c>
      <c r="C12" s="57"/>
      <c r="D12" s="57"/>
      <c r="E12" s="57"/>
    </row>
    <row r="13" spans="2:15" ht="15.75">
      <c r="B13" s="50" t="s">
        <v>157</v>
      </c>
      <c r="C13" s="50"/>
      <c r="D13" s="50"/>
      <c r="E13" s="50" t="s">
        <v>36</v>
      </c>
      <c r="F13" s="50"/>
      <c r="G13" s="50"/>
      <c r="H13" s="50"/>
      <c r="I13" s="48" t="s">
        <v>37</v>
      </c>
      <c r="J13" s="48"/>
      <c r="K13" s="48"/>
      <c r="L13" s="26"/>
      <c r="M13" s="48" t="s">
        <v>158</v>
      </c>
      <c r="N13" s="48"/>
      <c r="O13" s="48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50" t="s">
        <v>156</v>
      </c>
      <c r="C17" s="50"/>
      <c r="D17" s="50"/>
      <c r="E17" s="50" t="s">
        <v>160</v>
      </c>
      <c r="F17" s="50"/>
      <c r="G17" s="50"/>
      <c r="H17" s="50"/>
      <c r="I17" s="50" t="s">
        <v>159</v>
      </c>
      <c r="J17" s="50"/>
      <c r="K17" s="50"/>
      <c r="L17" s="26"/>
      <c r="M17" s="48" t="s">
        <v>170</v>
      </c>
      <c r="N17" s="48"/>
      <c r="O17" s="48"/>
    </row>
    <row r="18" spans="2:15" ht="15.75">
      <c r="B18" s="50"/>
      <c r="C18" s="50"/>
      <c r="D18" s="50"/>
      <c r="E18" s="10"/>
      <c r="F18" s="12"/>
      <c r="G18" s="10"/>
      <c r="H18" s="10"/>
      <c r="I18" s="10"/>
      <c r="J18" s="10"/>
      <c r="K18" s="48"/>
      <c r="L18" s="48"/>
      <c r="M18" s="48"/>
      <c r="N18" s="48"/>
      <c r="O18" s="48"/>
    </row>
    <row r="19" spans="2:13" ht="15.75">
      <c r="B19" s="10"/>
      <c r="C19" s="10"/>
      <c r="D19" s="10"/>
      <c r="E19" s="10"/>
      <c r="F19" s="12"/>
      <c r="G19" s="10"/>
      <c r="H19" s="10"/>
      <c r="I19" s="10"/>
      <c r="J19" s="10"/>
      <c r="K19" s="10"/>
      <c r="L19" s="11"/>
      <c r="M19" s="11"/>
    </row>
  </sheetData>
  <sheetProtection/>
  <mergeCells count="28">
    <mergeCell ref="J8:J9"/>
    <mergeCell ref="K8:M8"/>
    <mergeCell ref="A1:D1"/>
    <mergeCell ref="E1:N1"/>
    <mergeCell ref="A2:D2"/>
    <mergeCell ref="E2:N2"/>
    <mergeCell ref="E3:N3"/>
    <mergeCell ref="E4:N4"/>
    <mergeCell ref="B13:D13"/>
    <mergeCell ref="E13:H13"/>
    <mergeCell ref="E5:N5"/>
    <mergeCell ref="E6:N6"/>
    <mergeCell ref="A8:A9"/>
    <mergeCell ref="B8:B9"/>
    <mergeCell ref="C8:D9"/>
    <mergeCell ref="E8:E9"/>
    <mergeCell ref="F8:F9"/>
    <mergeCell ref="G8:I8"/>
    <mergeCell ref="I13:K13"/>
    <mergeCell ref="M13:O13"/>
    <mergeCell ref="B17:D17"/>
    <mergeCell ref="B18:D18"/>
    <mergeCell ref="K18:O18"/>
    <mergeCell ref="N8:O9"/>
    <mergeCell ref="E17:H17"/>
    <mergeCell ref="I17:K17"/>
    <mergeCell ref="M17:O17"/>
    <mergeCell ref="B12:E12"/>
  </mergeCells>
  <printOptions/>
  <pageMargins left="0.2" right="0.21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8"/>
  <sheetViews>
    <sheetView zoomScalePageLayoutView="0" workbookViewId="0" topLeftCell="A4">
      <selection activeCell="J21" sqref="J21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49" t="s">
        <v>1</v>
      </c>
      <c r="B1" s="49"/>
      <c r="C1" s="49"/>
      <c r="D1" s="49"/>
      <c r="E1" s="50" t="s">
        <v>7</v>
      </c>
      <c r="F1" s="50"/>
      <c r="G1" s="50"/>
      <c r="H1" s="50"/>
      <c r="I1" s="50"/>
      <c r="J1" s="50"/>
      <c r="K1" s="50"/>
      <c r="L1" s="50"/>
      <c r="M1" s="50"/>
      <c r="N1" s="50"/>
    </row>
    <row r="2" spans="1:14" ht="19.5" customHeight="1">
      <c r="A2" s="51" t="s">
        <v>2</v>
      </c>
      <c r="B2" s="51"/>
      <c r="C2" s="51"/>
      <c r="D2" s="51"/>
      <c r="E2" s="50" t="s">
        <v>151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0.25" customHeight="1">
      <c r="E3" s="52" t="s">
        <v>19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50" t="s">
        <v>172</v>
      </c>
      <c r="F4" s="50"/>
      <c r="G4" s="50"/>
      <c r="H4" s="50"/>
      <c r="I4" s="50"/>
      <c r="J4" s="50"/>
      <c r="K4" s="50"/>
      <c r="L4" s="50"/>
      <c r="M4" s="50"/>
      <c r="N4" s="50"/>
    </row>
    <row r="5" spans="5:14" ht="18.75" customHeight="1">
      <c r="E5" s="40" t="s">
        <v>183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182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7" t="s">
        <v>0</v>
      </c>
      <c r="B8" s="47" t="s">
        <v>3</v>
      </c>
      <c r="C8" s="47" t="s">
        <v>4</v>
      </c>
      <c r="D8" s="47"/>
      <c r="E8" s="46" t="s">
        <v>5</v>
      </c>
      <c r="F8" s="41" t="s">
        <v>12</v>
      </c>
      <c r="G8" s="43" t="s">
        <v>154</v>
      </c>
      <c r="H8" s="44"/>
      <c r="I8" s="45"/>
      <c r="J8" s="41" t="s">
        <v>155</v>
      </c>
      <c r="K8" s="43" t="s">
        <v>11</v>
      </c>
      <c r="L8" s="44"/>
      <c r="M8" s="45"/>
      <c r="N8" s="53" t="s">
        <v>15</v>
      </c>
      <c r="O8" s="54"/>
    </row>
    <row r="9" spans="1:15" s="5" customFormat="1" ht="39.75" customHeight="1">
      <c r="A9" s="47"/>
      <c r="B9" s="47"/>
      <c r="C9" s="47"/>
      <c r="D9" s="47"/>
      <c r="E9" s="47"/>
      <c r="F9" s="42"/>
      <c r="G9" s="7" t="s">
        <v>8</v>
      </c>
      <c r="H9" s="23" t="s">
        <v>9</v>
      </c>
      <c r="I9" s="4" t="s">
        <v>10</v>
      </c>
      <c r="J9" s="42"/>
      <c r="K9" s="4" t="s">
        <v>13</v>
      </c>
      <c r="L9" s="4" t="s">
        <v>6</v>
      </c>
      <c r="M9" s="4" t="s">
        <v>14</v>
      </c>
      <c r="N9" s="55"/>
      <c r="O9" s="56"/>
    </row>
    <row r="10" spans="1:15" s="3" customFormat="1" ht="18" customHeight="1">
      <c r="A10" s="9">
        <v>1</v>
      </c>
      <c r="B10" s="14" t="s">
        <v>38</v>
      </c>
      <c r="C10" s="15" t="s">
        <v>39</v>
      </c>
      <c r="D10" s="16" t="s">
        <v>40</v>
      </c>
      <c r="E10" s="17" t="s">
        <v>41</v>
      </c>
      <c r="F10" s="20">
        <v>8</v>
      </c>
      <c r="G10" s="20">
        <v>7</v>
      </c>
      <c r="H10" s="20"/>
      <c r="I10" s="21">
        <f>G10</f>
        <v>7</v>
      </c>
      <c r="J10" s="21">
        <v>7</v>
      </c>
      <c r="K10" s="24">
        <f aca="true" t="shared" si="0" ref="K10:K20">ROUND((J10*7+I10*2+F10)/10,1)</f>
        <v>7.1</v>
      </c>
      <c r="L10" s="18" t="str">
        <f>IF(K10&gt;=8.5,"A",IF(K10&gt;=7,"B",IF(K10&gt;=5.5,"C",IF(K10&gt;=4,"D",IF(AND(K10&lt;4,K10&gt;=0),"F",IF(AND(#REF!="",I10="",J10=""),"I",IF(OR(#REF!&lt;&gt;"",I10&lt;&gt;"",J10&lt;&gt;""),"X","R")))))))</f>
        <v>B</v>
      </c>
      <c r="M10" s="19">
        <f aca="true" t="shared" si="1" ref="M10:M20">IF(L10="A",4,IF(L10="B",3,IF(L10="C",2,IF(L10="D",1,0))))</f>
        <v>3</v>
      </c>
      <c r="N10" s="8" t="str">
        <f aca="true" t="shared" si="2" ref="N10:N20">IF(L10="A","GIỎI",IF(L10="B","KHÁ",IF(L10="C","TB",IF(L10="D","TB YẾU","KÉM"))))</f>
        <v>KHÁ</v>
      </c>
      <c r="O10" s="2" t="str">
        <f aca="true" t="shared" si="3" ref="O10:O20">IF(OR(K10&lt;4,J10&lt;=2),"KHÔNG ĐẠT","ĐẠT")</f>
        <v>ĐẠT</v>
      </c>
    </row>
    <row r="11" spans="1:15" ht="18" customHeight="1">
      <c r="A11" s="9">
        <v>2</v>
      </c>
      <c r="B11" s="14" t="s">
        <v>50</v>
      </c>
      <c r="C11" s="15" t="s">
        <v>51</v>
      </c>
      <c r="D11" s="16" t="s">
        <v>25</v>
      </c>
      <c r="E11" s="17" t="s">
        <v>52</v>
      </c>
      <c r="F11" s="20">
        <v>8</v>
      </c>
      <c r="G11" s="20">
        <v>8</v>
      </c>
      <c r="H11" s="20"/>
      <c r="I11" s="21">
        <f aca="true" t="shared" si="4" ref="I11:I20">G11</f>
        <v>8</v>
      </c>
      <c r="J11" s="21">
        <v>7</v>
      </c>
      <c r="K11" s="24">
        <f t="shared" si="0"/>
        <v>7.3</v>
      </c>
      <c r="L11" s="18" t="str">
        <f>IF(K11&gt;=8.5,"A",IF(K11&gt;=7,"B",IF(K11&gt;=5.5,"C",IF(K11&gt;=4,"D",IF(AND(K11&lt;4,K11&gt;=0),"F",IF(AND(#REF!="",I11="",J11=""),"I",IF(OR(#REF!&lt;&gt;"",I11&lt;&gt;"",J11&lt;&gt;""),"X","R")))))))</f>
        <v>B</v>
      </c>
      <c r="M11" s="19">
        <f t="shared" si="1"/>
        <v>3</v>
      </c>
      <c r="N11" s="8" t="str">
        <f t="shared" si="2"/>
        <v>KHÁ</v>
      </c>
      <c r="O11" s="2" t="str">
        <f t="shared" si="3"/>
        <v>ĐẠT</v>
      </c>
    </row>
    <row r="12" spans="1:15" ht="18" customHeight="1">
      <c r="A12" s="9">
        <v>3</v>
      </c>
      <c r="B12" s="14" t="s">
        <v>59</v>
      </c>
      <c r="C12" s="15" t="s">
        <v>60</v>
      </c>
      <c r="D12" s="16" t="s">
        <v>61</v>
      </c>
      <c r="E12" s="17" t="s">
        <v>62</v>
      </c>
      <c r="F12" s="20">
        <v>8</v>
      </c>
      <c r="G12" s="20">
        <v>7</v>
      </c>
      <c r="H12" s="20"/>
      <c r="I12" s="21">
        <f t="shared" si="4"/>
        <v>7</v>
      </c>
      <c r="J12" s="21">
        <v>7</v>
      </c>
      <c r="K12" s="24">
        <f t="shared" si="0"/>
        <v>7.1</v>
      </c>
      <c r="L12" s="18" t="str">
        <f>IF(K12&gt;=8.5,"A",IF(K12&gt;=7,"B",IF(K12&gt;=5.5,"C",IF(K12&gt;=4,"D",IF(AND(K12&lt;4,K12&gt;=0),"F",IF(AND(#REF!="",I12="",J12=""),"I",IF(OR(#REF!&lt;&gt;"",I12&lt;&gt;"",J12&lt;&gt;""),"X","R")))))))</f>
        <v>B</v>
      </c>
      <c r="M12" s="19">
        <f t="shared" si="1"/>
        <v>3</v>
      </c>
      <c r="N12" s="8" t="str">
        <f t="shared" si="2"/>
        <v>KHÁ</v>
      </c>
      <c r="O12" s="2" t="str">
        <f t="shared" si="3"/>
        <v>ĐẠT</v>
      </c>
    </row>
    <row r="13" spans="1:15" ht="18" customHeight="1">
      <c r="A13" s="9">
        <v>4</v>
      </c>
      <c r="B13" s="14" t="s">
        <v>77</v>
      </c>
      <c r="C13" s="15" t="s">
        <v>78</v>
      </c>
      <c r="D13" s="16" t="s">
        <v>21</v>
      </c>
      <c r="E13" s="17" t="s">
        <v>79</v>
      </c>
      <c r="F13" s="20">
        <v>8</v>
      </c>
      <c r="G13" s="20">
        <v>7</v>
      </c>
      <c r="H13" s="20"/>
      <c r="I13" s="21">
        <f t="shared" si="4"/>
        <v>7</v>
      </c>
      <c r="J13" s="21">
        <v>4</v>
      </c>
      <c r="K13" s="24">
        <f t="shared" si="0"/>
        <v>5</v>
      </c>
      <c r="L13" s="18" t="str">
        <f>IF(K13&gt;=8.5,"A",IF(K13&gt;=7,"B",IF(K13&gt;=5.5,"C",IF(K13&gt;=4,"D",IF(AND(K13&lt;4,K13&gt;=0),"F",IF(AND(#REF!="",I13="",J13=""),"I",IF(OR(#REF!&lt;&gt;"",I13&lt;&gt;"",J13&lt;&gt;""),"X","R")))))))</f>
        <v>D</v>
      </c>
      <c r="M13" s="19">
        <f t="shared" si="1"/>
        <v>1</v>
      </c>
      <c r="N13" s="8" t="str">
        <f t="shared" si="2"/>
        <v>TB YẾU</v>
      </c>
      <c r="O13" s="2" t="str">
        <f t="shared" si="3"/>
        <v>ĐẠT</v>
      </c>
    </row>
    <row r="14" spans="1:15" ht="18" customHeight="1">
      <c r="A14" s="9">
        <v>5</v>
      </c>
      <c r="B14" s="14" t="s">
        <v>84</v>
      </c>
      <c r="C14" s="15" t="s">
        <v>85</v>
      </c>
      <c r="D14" s="16" t="s">
        <v>22</v>
      </c>
      <c r="E14" s="17" t="s">
        <v>86</v>
      </c>
      <c r="F14" s="20">
        <v>8</v>
      </c>
      <c r="G14" s="20">
        <v>8</v>
      </c>
      <c r="H14" s="20"/>
      <c r="I14" s="21">
        <f t="shared" si="4"/>
        <v>8</v>
      </c>
      <c r="J14" s="21">
        <v>6.5</v>
      </c>
      <c r="K14" s="24">
        <f t="shared" si="0"/>
        <v>7</v>
      </c>
      <c r="L14" s="18" t="str">
        <f>IF(K14&gt;=8.5,"A",IF(K14&gt;=7,"B",IF(K14&gt;=5.5,"C",IF(K14&gt;=4,"D",IF(AND(K14&lt;4,K14&gt;=0),"F",IF(AND(#REF!="",I14="",J14=""),"I",IF(OR(#REF!&lt;&gt;"",I14&lt;&gt;"",J14&lt;&gt;""),"X","R")))))))</f>
        <v>B</v>
      </c>
      <c r="M14" s="19">
        <f t="shared" si="1"/>
        <v>3</v>
      </c>
      <c r="N14" s="8" t="str">
        <f t="shared" si="2"/>
        <v>KHÁ</v>
      </c>
      <c r="O14" s="2" t="str">
        <f t="shared" si="3"/>
        <v>ĐẠT</v>
      </c>
    </row>
    <row r="15" spans="1:15" ht="18" customHeight="1">
      <c r="A15" s="9">
        <v>6</v>
      </c>
      <c r="B15" s="14" t="s">
        <v>98</v>
      </c>
      <c r="C15" s="15" t="s">
        <v>99</v>
      </c>
      <c r="D15" s="16" t="s">
        <v>97</v>
      </c>
      <c r="E15" s="17" t="s">
        <v>100</v>
      </c>
      <c r="F15" s="20">
        <v>8</v>
      </c>
      <c r="G15" s="20">
        <v>7</v>
      </c>
      <c r="H15" s="20"/>
      <c r="I15" s="21">
        <f t="shared" si="4"/>
        <v>7</v>
      </c>
      <c r="J15" s="21">
        <v>6</v>
      </c>
      <c r="K15" s="24">
        <f t="shared" si="0"/>
        <v>6.4</v>
      </c>
      <c r="L15" s="18" t="str">
        <f>IF(K15&gt;=8.5,"A",IF(K15&gt;=7,"B",IF(K15&gt;=5.5,"C",IF(K15&gt;=4,"D",IF(AND(K15&lt;4,K15&gt;=0),"F",IF(AND(#REF!="",I15="",J15=""),"I",IF(OR(#REF!&lt;&gt;"",I15&lt;&gt;"",J15&lt;&gt;""),"X","R")))))))</f>
        <v>C</v>
      </c>
      <c r="M15" s="19">
        <f t="shared" si="1"/>
        <v>2</v>
      </c>
      <c r="N15" s="8" t="str">
        <f t="shared" si="2"/>
        <v>TB</v>
      </c>
      <c r="O15" s="2" t="str">
        <f t="shared" si="3"/>
        <v>ĐẠT</v>
      </c>
    </row>
    <row r="16" spans="1:15" ht="18" customHeight="1">
      <c r="A16" s="9">
        <v>7</v>
      </c>
      <c r="B16" s="14" t="s">
        <v>111</v>
      </c>
      <c r="C16" s="15" t="s">
        <v>112</v>
      </c>
      <c r="D16" s="16" t="s">
        <v>113</v>
      </c>
      <c r="E16" s="17" t="s">
        <v>114</v>
      </c>
      <c r="F16" s="20">
        <v>8</v>
      </c>
      <c r="G16" s="20">
        <v>7</v>
      </c>
      <c r="H16" s="20"/>
      <c r="I16" s="21">
        <f t="shared" si="4"/>
        <v>7</v>
      </c>
      <c r="J16" s="21">
        <v>7</v>
      </c>
      <c r="K16" s="24">
        <f t="shared" si="0"/>
        <v>7.1</v>
      </c>
      <c r="L16" s="18" t="str">
        <f>IF(K16&gt;=8.5,"A",IF(K16&gt;=7,"B",IF(K16&gt;=5.5,"C",IF(K16&gt;=4,"D",IF(AND(K16&lt;4,K16&gt;=0),"F",IF(AND(#REF!="",I16="",J16=""),"I",IF(OR(#REF!&lt;&gt;"",I16&lt;&gt;"",J16&lt;&gt;""),"X","R")))))))</f>
        <v>B</v>
      </c>
      <c r="M16" s="19">
        <f t="shared" si="1"/>
        <v>3</v>
      </c>
      <c r="N16" s="8" t="str">
        <f t="shared" si="2"/>
        <v>KHÁ</v>
      </c>
      <c r="O16" s="2" t="str">
        <f t="shared" si="3"/>
        <v>ĐẠT</v>
      </c>
    </row>
    <row r="17" spans="1:15" ht="18" customHeight="1">
      <c r="A17" s="9">
        <v>8</v>
      </c>
      <c r="B17" s="14" t="s">
        <v>121</v>
      </c>
      <c r="C17" s="15" t="s">
        <v>30</v>
      </c>
      <c r="D17" s="16" t="s">
        <v>122</v>
      </c>
      <c r="E17" s="17" t="s">
        <v>123</v>
      </c>
      <c r="F17" s="20">
        <v>7</v>
      </c>
      <c r="G17" s="20">
        <v>6</v>
      </c>
      <c r="H17" s="20"/>
      <c r="I17" s="21">
        <f t="shared" si="4"/>
        <v>6</v>
      </c>
      <c r="J17" s="21">
        <v>5</v>
      </c>
      <c r="K17" s="24">
        <f t="shared" si="0"/>
        <v>5.4</v>
      </c>
      <c r="L17" s="18" t="str">
        <f>IF(K17&gt;=8.5,"A",IF(K17&gt;=7,"B",IF(K17&gt;=5.5,"C",IF(K17&gt;=4,"D",IF(AND(K17&lt;4,K17&gt;=0),"F",IF(AND(#REF!="",I17="",J17=""),"I",IF(OR(#REF!&lt;&gt;"",I17&lt;&gt;"",J17&lt;&gt;""),"X","R")))))))</f>
        <v>D</v>
      </c>
      <c r="M17" s="19">
        <f t="shared" si="1"/>
        <v>1</v>
      </c>
      <c r="N17" s="8" t="str">
        <f t="shared" si="2"/>
        <v>TB YẾU</v>
      </c>
      <c r="O17" s="2" t="str">
        <f t="shared" si="3"/>
        <v>ĐẠT</v>
      </c>
    </row>
    <row r="18" spans="1:15" ht="18" customHeight="1">
      <c r="A18" s="9">
        <v>9</v>
      </c>
      <c r="B18" s="14" t="s">
        <v>127</v>
      </c>
      <c r="C18" s="15" t="s">
        <v>128</v>
      </c>
      <c r="D18" s="16" t="s">
        <v>31</v>
      </c>
      <c r="E18" s="17" t="s">
        <v>32</v>
      </c>
      <c r="F18" s="20">
        <v>8</v>
      </c>
      <c r="G18" s="20">
        <v>7</v>
      </c>
      <c r="H18" s="20"/>
      <c r="I18" s="21">
        <f t="shared" si="4"/>
        <v>7</v>
      </c>
      <c r="J18" s="21">
        <v>7</v>
      </c>
      <c r="K18" s="24">
        <f t="shared" si="0"/>
        <v>7.1</v>
      </c>
      <c r="L18" s="18" t="str">
        <f>IF(K18&gt;=8.5,"A",IF(K18&gt;=7,"B",IF(K18&gt;=5.5,"C",IF(K18&gt;=4,"D",IF(AND(K18&lt;4,K18&gt;=0),"F",IF(AND(#REF!="",I18="",J18=""),"I",IF(OR(#REF!&lt;&gt;"",I18&lt;&gt;"",J18&lt;&gt;""),"X","R")))))))</f>
        <v>B</v>
      </c>
      <c r="M18" s="19">
        <f t="shared" si="1"/>
        <v>3</v>
      </c>
      <c r="N18" s="8" t="str">
        <f t="shared" si="2"/>
        <v>KHÁ</v>
      </c>
      <c r="O18" s="2" t="str">
        <f t="shared" si="3"/>
        <v>ĐẠT</v>
      </c>
    </row>
    <row r="19" spans="1:15" ht="18" customHeight="1">
      <c r="A19" s="9">
        <v>10</v>
      </c>
      <c r="B19" s="14" t="s">
        <v>131</v>
      </c>
      <c r="C19" s="15" t="s">
        <v>132</v>
      </c>
      <c r="D19" s="16" t="s">
        <v>34</v>
      </c>
      <c r="E19" s="17" t="s">
        <v>133</v>
      </c>
      <c r="F19" s="20">
        <v>7</v>
      </c>
      <c r="G19" s="20">
        <v>6</v>
      </c>
      <c r="H19" s="20"/>
      <c r="I19" s="21">
        <f t="shared" si="4"/>
        <v>6</v>
      </c>
      <c r="J19" s="21">
        <v>5</v>
      </c>
      <c r="K19" s="24">
        <f t="shared" si="0"/>
        <v>5.4</v>
      </c>
      <c r="L19" s="18" t="str">
        <f>IF(K19&gt;=8.5,"A",IF(K19&gt;=7,"B",IF(K19&gt;=5.5,"C",IF(K19&gt;=4,"D",IF(AND(K19&lt;4,K19&gt;=0),"F",IF(AND(#REF!="",I19="",J19=""),"I",IF(OR(#REF!&lt;&gt;"",I19&lt;&gt;"",J19&lt;&gt;""),"X","R")))))))</f>
        <v>D</v>
      </c>
      <c r="M19" s="19">
        <f t="shared" si="1"/>
        <v>1</v>
      </c>
      <c r="N19" s="8" t="str">
        <f t="shared" si="2"/>
        <v>TB YẾU</v>
      </c>
      <c r="O19" s="2" t="str">
        <f t="shared" si="3"/>
        <v>ĐẠT</v>
      </c>
    </row>
    <row r="20" spans="1:15" ht="18" customHeight="1">
      <c r="A20" s="9">
        <v>11</v>
      </c>
      <c r="B20" s="14" t="s">
        <v>134</v>
      </c>
      <c r="C20" s="15" t="s">
        <v>18</v>
      </c>
      <c r="D20" s="16" t="s">
        <v>135</v>
      </c>
      <c r="E20" s="17" t="s">
        <v>136</v>
      </c>
      <c r="F20" s="20">
        <v>7</v>
      </c>
      <c r="G20" s="20">
        <v>6</v>
      </c>
      <c r="H20" s="20"/>
      <c r="I20" s="21">
        <f t="shared" si="4"/>
        <v>6</v>
      </c>
      <c r="J20" s="21">
        <v>7</v>
      </c>
      <c r="K20" s="24">
        <f t="shared" si="0"/>
        <v>6.8</v>
      </c>
      <c r="L20" s="18" t="str">
        <f>IF(K20&gt;=8.5,"A",IF(K20&gt;=7,"B",IF(K20&gt;=5.5,"C",IF(K20&gt;=4,"D",IF(AND(K20&lt;4,K20&gt;=0),"F",IF(AND(#REF!="",I20="",J20=""),"I",IF(OR(#REF!&lt;&gt;"",I20&lt;&gt;"",J20&lt;&gt;""),"X","R")))))))</f>
        <v>C</v>
      </c>
      <c r="M20" s="19">
        <f t="shared" si="1"/>
        <v>2</v>
      </c>
      <c r="N20" s="8" t="str">
        <f t="shared" si="2"/>
        <v>TB</v>
      </c>
      <c r="O20" s="2" t="str">
        <f t="shared" si="3"/>
        <v>ĐẠT</v>
      </c>
    </row>
    <row r="21" spans="1:6" ht="10.5" customHeight="1">
      <c r="A21" s="22"/>
      <c r="F21" s="1"/>
    </row>
    <row r="22" spans="2:5" ht="15.75">
      <c r="B22" s="57" t="s">
        <v>191</v>
      </c>
      <c r="C22" s="57"/>
      <c r="D22" s="57"/>
      <c r="E22" s="57"/>
    </row>
    <row r="23" spans="2:15" ht="15.75">
      <c r="B23" s="50" t="s">
        <v>157</v>
      </c>
      <c r="C23" s="50"/>
      <c r="D23" s="50"/>
      <c r="E23" s="50" t="s">
        <v>36</v>
      </c>
      <c r="F23" s="50"/>
      <c r="G23" s="50"/>
      <c r="H23" s="50"/>
      <c r="I23" s="48" t="s">
        <v>37</v>
      </c>
      <c r="J23" s="48"/>
      <c r="K23" s="48"/>
      <c r="L23" s="26"/>
      <c r="M23" s="48" t="s">
        <v>158</v>
      </c>
      <c r="N23" s="48"/>
      <c r="O23" s="48"/>
    </row>
    <row r="24" spans="2:13" ht="15.75">
      <c r="B24" s="10"/>
      <c r="C24" s="10"/>
      <c r="D24" s="10"/>
      <c r="E24" s="10"/>
      <c r="F24" s="12"/>
      <c r="G24" s="10"/>
      <c r="H24" s="10"/>
      <c r="I24" s="10"/>
      <c r="J24" s="10"/>
      <c r="K24" s="10"/>
      <c r="L24" s="11"/>
      <c r="M24" s="11"/>
    </row>
    <row r="25" spans="2:13" ht="15.75">
      <c r="B25" s="10"/>
      <c r="C25" s="10"/>
      <c r="D25" s="10"/>
      <c r="E25" s="10"/>
      <c r="F25" s="12"/>
      <c r="G25" s="10"/>
      <c r="H25" s="10"/>
      <c r="I25" s="10"/>
      <c r="J25" s="10"/>
      <c r="K25" s="10"/>
      <c r="L25" s="11"/>
      <c r="M25" s="11"/>
    </row>
    <row r="26" spans="2:13" ht="15.75">
      <c r="B26" s="10"/>
      <c r="C26" s="10"/>
      <c r="D26" s="10"/>
      <c r="E26" s="10"/>
      <c r="F26" s="12"/>
      <c r="G26" s="10"/>
      <c r="H26" s="10"/>
      <c r="I26" s="10"/>
      <c r="J26" s="10"/>
      <c r="K26" s="10"/>
      <c r="L26" s="11"/>
      <c r="M26" s="11"/>
    </row>
    <row r="27" spans="2:15" ht="15.75">
      <c r="B27" s="50" t="s">
        <v>156</v>
      </c>
      <c r="C27" s="50"/>
      <c r="D27" s="50"/>
      <c r="E27" s="50" t="s">
        <v>160</v>
      </c>
      <c r="F27" s="50"/>
      <c r="G27" s="50"/>
      <c r="H27" s="50"/>
      <c r="I27" s="50" t="s">
        <v>159</v>
      </c>
      <c r="J27" s="50"/>
      <c r="K27" s="50"/>
      <c r="L27" s="26"/>
      <c r="M27" s="48" t="s">
        <v>170</v>
      </c>
      <c r="N27" s="48"/>
      <c r="O27" s="48"/>
    </row>
    <row r="28" spans="2:13" ht="15.75">
      <c r="B28" s="10"/>
      <c r="C28" s="10"/>
      <c r="D28" s="10"/>
      <c r="E28" s="10"/>
      <c r="F28" s="12"/>
      <c r="G28" s="10"/>
      <c r="H28" s="10"/>
      <c r="I28" s="10"/>
      <c r="J28" s="10"/>
      <c r="K28" s="10"/>
      <c r="L28" s="11"/>
      <c r="M28" s="11"/>
    </row>
  </sheetData>
  <sheetProtection/>
  <mergeCells count="26">
    <mergeCell ref="K8:M8"/>
    <mergeCell ref="A1:D1"/>
    <mergeCell ref="E1:N1"/>
    <mergeCell ref="A2:D2"/>
    <mergeCell ref="E2:N2"/>
    <mergeCell ref="E3:N3"/>
    <mergeCell ref="E4:N4"/>
    <mergeCell ref="N8:O9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7:D27"/>
    <mergeCell ref="E27:H27"/>
    <mergeCell ref="I27:K27"/>
    <mergeCell ref="M27:O27"/>
    <mergeCell ref="B22:E22"/>
    <mergeCell ref="B23:D23"/>
    <mergeCell ref="E23:H23"/>
    <mergeCell ref="I23:K23"/>
    <mergeCell ref="M23:O23"/>
  </mergeCells>
  <printOptions/>
  <pageMargins left="0.26" right="0.16" top="0.75" bottom="0.75" header="0.31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zoomScalePageLayoutView="0" workbookViewId="0" topLeftCell="A1">
      <selection activeCell="A23" sqref="A23:IV41"/>
    </sheetView>
  </sheetViews>
  <sheetFormatPr defaultColWidth="9.140625" defaultRowHeight="12.75"/>
  <cols>
    <col min="1" max="1" width="4.57421875" style="1" bestFit="1" customWidth="1"/>
    <col min="2" max="3" width="12.57421875" style="1" customWidth="1"/>
    <col min="4" max="4" width="7.421875" style="1" customWidth="1"/>
    <col min="5" max="5" width="10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8.00390625" style="6" customWidth="1"/>
    <col min="13" max="13" width="7.7109375" style="6" customWidth="1"/>
    <col min="14" max="14" width="8.7109375" style="1" customWidth="1"/>
    <col min="15" max="15" width="11.7109375" style="1" customWidth="1"/>
    <col min="16" max="16384" width="9.140625" style="1" customWidth="1"/>
  </cols>
  <sheetData>
    <row r="1" spans="1:14" ht="15.75">
      <c r="A1" s="49" t="s">
        <v>1</v>
      </c>
      <c r="B1" s="49"/>
      <c r="C1" s="49"/>
      <c r="D1" s="49"/>
      <c r="E1" s="50" t="s">
        <v>7</v>
      </c>
      <c r="F1" s="50"/>
      <c r="G1" s="50"/>
      <c r="H1" s="50"/>
      <c r="I1" s="50"/>
      <c r="J1" s="50"/>
      <c r="K1" s="50"/>
      <c r="L1" s="50"/>
      <c r="M1" s="50"/>
      <c r="N1" s="50"/>
    </row>
    <row r="2" spans="1:14" ht="19.5" customHeight="1">
      <c r="A2" s="51" t="s">
        <v>2</v>
      </c>
      <c r="B2" s="51"/>
      <c r="C2" s="51"/>
      <c r="D2" s="51"/>
      <c r="E2" s="50" t="s">
        <v>151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0.25" customHeight="1">
      <c r="E3" s="52" t="s">
        <v>19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50" t="s">
        <v>175</v>
      </c>
      <c r="F4" s="50"/>
      <c r="G4" s="50"/>
      <c r="H4" s="50"/>
      <c r="I4" s="50"/>
      <c r="J4" s="50"/>
      <c r="K4" s="50"/>
      <c r="L4" s="50"/>
      <c r="M4" s="50"/>
      <c r="N4" s="50"/>
    </row>
    <row r="5" spans="5:14" ht="18.75" customHeight="1">
      <c r="E5" s="40" t="s">
        <v>185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184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7" t="s">
        <v>0</v>
      </c>
      <c r="B8" s="47" t="s">
        <v>3</v>
      </c>
      <c r="C8" s="47" t="s">
        <v>4</v>
      </c>
      <c r="D8" s="47"/>
      <c r="E8" s="46" t="s">
        <v>5</v>
      </c>
      <c r="F8" s="41" t="s">
        <v>12</v>
      </c>
      <c r="G8" s="43" t="s">
        <v>154</v>
      </c>
      <c r="H8" s="44"/>
      <c r="I8" s="45"/>
      <c r="J8" s="41" t="s">
        <v>155</v>
      </c>
      <c r="K8" s="43" t="s">
        <v>11</v>
      </c>
      <c r="L8" s="44"/>
      <c r="M8" s="45"/>
      <c r="N8" s="53" t="s">
        <v>15</v>
      </c>
      <c r="O8" s="54"/>
    </row>
    <row r="9" spans="1:15" s="5" customFormat="1" ht="30.75" customHeight="1">
      <c r="A9" s="47"/>
      <c r="B9" s="47"/>
      <c r="C9" s="47"/>
      <c r="D9" s="47"/>
      <c r="E9" s="47"/>
      <c r="F9" s="42"/>
      <c r="G9" s="7" t="s">
        <v>8</v>
      </c>
      <c r="H9" s="7" t="s">
        <v>9</v>
      </c>
      <c r="I9" s="4" t="s">
        <v>10</v>
      </c>
      <c r="J9" s="42"/>
      <c r="K9" s="4" t="s">
        <v>13</v>
      </c>
      <c r="L9" s="4" t="s">
        <v>6</v>
      </c>
      <c r="M9" s="4" t="s">
        <v>14</v>
      </c>
      <c r="N9" s="55"/>
      <c r="O9" s="56"/>
    </row>
    <row r="10" spans="1:15" s="10" customFormat="1" ht="18" customHeight="1">
      <c r="A10" s="9">
        <v>1</v>
      </c>
      <c r="B10" s="14" t="s">
        <v>42</v>
      </c>
      <c r="C10" s="15" t="s">
        <v>43</v>
      </c>
      <c r="D10" s="16" t="s">
        <v>44</v>
      </c>
      <c r="E10" s="17" t="s">
        <v>45</v>
      </c>
      <c r="F10" s="28">
        <v>9</v>
      </c>
      <c r="G10" s="28">
        <v>7</v>
      </c>
      <c r="H10" s="29"/>
      <c r="I10" s="30">
        <f>G10</f>
        <v>7</v>
      </c>
      <c r="J10" s="30">
        <v>6</v>
      </c>
      <c r="K10" s="25">
        <f>ROUND((J10*7+I10*2+F10)/10,1)</f>
        <v>6.5</v>
      </c>
      <c r="L10" s="31" t="str">
        <f>IF(K10&gt;=8.5,"A",IF(K10&gt;=7,"B",IF(K10&gt;=5.5,"C",IF(K10&gt;=4,"D",IF(AND(K10&lt;4,K10&gt;=0),"F",IF(AND(F10="",I10="",J10=""),"I",IF(OR(F10&lt;&gt;"",I10&lt;&gt;"",J10&lt;&gt;""),"X","R")))))))</f>
        <v>C</v>
      </c>
      <c r="M10" s="32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ht="11.25" customHeight="1">
      <c r="G11" s="33"/>
    </row>
    <row r="12" spans="2:5" ht="15.75">
      <c r="B12" s="57" t="s">
        <v>178</v>
      </c>
      <c r="C12" s="57"/>
      <c r="D12" s="57"/>
      <c r="E12" s="57"/>
    </row>
    <row r="13" spans="2:15" ht="15.75">
      <c r="B13" s="50" t="s">
        <v>157</v>
      </c>
      <c r="C13" s="50"/>
      <c r="D13" s="50"/>
      <c r="E13" s="50" t="s">
        <v>36</v>
      </c>
      <c r="F13" s="50"/>
      <c r="G13" s="50"/>
      <c r="H13" s="50"/>
      <c r="I13" s="48" t="s">
        <v>37</v>
      </c>
      <c r="J13" s="48"/>
      <c r="K13" s="48"/>
      <c r="L13" s="26"/>
      <c r="M13" s="48" t="s">
        <v>158</v>
      </c>
      <c r="N13" s="48"/>
      <c r="O13" s="48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50" t="s">
        <v>156</v>
      </c>
      <c r="C17" s="50"/>
      <c r="D17" s="50"/>
      <c r="E17" s="50" t="s">
        <v>160</v>
      </c>
      <c r="F17" s="50"/>
      <c r="G17" s="50"/>
      <c r="H17" s="50"/>
      <c r="I17" s="50" t="s">
        <v>159</v>
      </c>
      <c r="J17" s="50"/>
      <c r="K17" s="50"/>
      <c r="L17" s="26"/>
      <c r="M17" s="48" t="s">
        <v>170</v>
      </c>
      <c r="N17" s="48"/>
      <c r="O17" s="48"/>
    </row>
    <row r="18" spans="2:15" ht="15.75">
      <c r="B18" s="50"/>
      <c r="C18" s="50"/>
      <c r="D18" s="50"/>
      <c r="E18" s="10"/>
      <c r="F18" s="12"/>
      <c r="G18" s="10"/>
      <c r="H18" s="10"/>
      <c r="I18" s="10"/>
      <c r="J18" s="10"/>
      <c r="K18" s="48"/>
      <c r="L18" s="48"/>
      <c r="M18" s="48"/>
      <c r="N18" s="48"/>
      <c r="O18" s="48"/>
    </row>
    <row r="19" spans="2:13" ht="15.75">
      <c r="B19" s="10"/>
      <c r="C19" s="10"/>
      <c r="D19" s="10"/>
      <c r="E19" s="10"/>
      <c r="F19" s="12"/>
      <c r="G19" s="10"/>
      <c r="H19" s="10"/>
      <c r="I19" s="10"/>
      <c r="J19" s="10"/>
      <c r="K19" s="10"/>
      <c r="L19" s="11"/>
      <c r="M19" s="11"/>
    </row>
  </sheetData>
  <sheetProtection/>
  <mergeCells count="28">
    <mergeCell ref="J8:J9"/>
    <mergeCell ref="K8:M8"/>
    <mergeCell ref="A1:D1"/>
    <mergeCell ref="E1:N1"/>
    <mergeCell ref="A2:D2"/>
    <mergeCell ref="E2:N2"/>
    <mergeCell ref="E3:N3"/>
    <mergeCell ref="E4:N4"/>
    <mergeCell ref="B13:D13"/>
    <mergeCell ref="E13:H13"/>
    <mergeCell ref="E5:N5"/>
    <mergeCell ref="E6:N6"/>
    <mergeCell ref="A8:A9"/>
    <mergeCell ref="B8:B9"/>
    <mergeCell ref="C8:D9"/>
    <mergeCell ref="E8:E9"/>
    <mergeCell ref="F8:F9"/>
    <mergeCell ref="G8:I8"/>
    <mergeCell ref="I13:K13"/>
    <mergeCell ref="M13:O13"/>
    <mergeCell ref="B17:D17"/>
    <mergeCell ref="B18:D18"/>
    <mergeCell ref="K18:O18"/>
    <mergeCell ref="N8:O9"/>
    <mergeCell ref="E17:H17"/>
    <mergeCell ref="I17:K17"/>
    <mergeCell ref="M17:O17"/>
    <mergeCell ref="B12:E12"/>
  </mergeCells>
  <printOptions/>
  <pageMargins left="0.17" right="0.16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zoomScalePageLayoutView="0" workbookViewId="0" topLeftCell="A1">
      <selection activeCell="A23" sqref="A23:IV42"/>
    </sheetView>
  </sheetViews>
  <sheetFormatPr defaultColWidth="9.140625" defaultRowHeight="12.75"/>
  <cols>
    <col min="1" max="1" width="4.57421875" style="1" bestFit="1" customWidth="1"/>
    <col min="2" max="3" width="12.57421875" style="1" customWidth="1"/>
    <col min="4" max="4" width="7.421875" style="1" customWidth="1"/>
    <col min="5" max="5" width="10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8.00390625" style="6" customWidth="1"/>
    <col min="13" max="13" width="7.7109375" style="6" customWidth="1"/>
    <col min="14" max="14" width="8.7109375" style="1" customWidth="1"/>
    <col min="15" max="15" width="11.7109375" style="1" customWidth="1"/>
    <col min="16" max="16384" width="9.140625" style="1" customWidth="1"/>
  </cols>
  <sheetData>
    <row r="1" spans="1:14" ht="15.75">
      <c r="A1" s="49" t="s">
        <v>1</v>
      </c>
      <c r="B1" s="49"/>
      <c r="C1" s="49"/>
      <c r="D1" s="49"/>
      <c r="E1" s="50" t="s">
        <v>7</v>
      </c>
      <c r="F1" s="50"/>
      <c r="G1" s="50"/>
      <c r="H1" s="50"/>
      <c r="I1" s="50"/>
      <c r="J1" s="50"/>
      <c r="K1" s="50"/>
      <c r="L1" s="50"/>
      <c r="M1" s="50"/>
      <c r="N1" s="50"/>
    </row>
    <row r="2" spans="1:14" ht="19.5" customHeight="1">
      <c r="A2" s="51" t="s">
        <v>2</v>
      </c>
      <c r="B2" s="51"/>
      <c r="C2" s="51"/>
      <c r="D2" s="51"/>
      <c r="E2" s="50" t="s">
        <v>151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0.25" customHeight="1">
      <c r="E3" s="52" t="s">
        <v>19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50" t="s">
        <v>175</v>
      </c>
      <c r="F4" s="50"/>
      <c r="G4" s="50"/>
      <c r="H4" s="50"/>
      <c r="I4" s="50"/>
      <c r="J4" s="50"/>
      <c r="K4" s="50"/>
      <c r="L4" s="50"/>
      <c r="M4" s="50"/>
      <c r="N4" s="50"/>
    </row>
    <row r="5" spans="5:14" ht="18.75" customHeight="1">
      <c r="E5" s="40" t="s">
        <v>186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187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7" t="s">
        <v>0</v>
      </c>
      <c r="B8" s="47" t="s">
        <v>3</v>
      </c>
      <c r="C8" s="47" t="s">
        <v>4</v>
      </c>
      <c r="D8" s="47"/>
      <c r="E8" s="46" t="s">
        <v>5</v>
      </c>
      <c r="F8" s="41" t="s">
        <v>12</v>
      </c>
      <c r="G8" s="43" t="s">
        <v>154</v>
      </c>
      <c r="H8" s="44"/>
      <c r="I8" s="45"/>
      <c r="J8" s="41" t="s">
        <v>155</v>
      </c>
      <c r="K8" s="43" t="s">
        <v>11</v>
      </c>
      <c r="L8" s="44"/>
      <c r="M8" s="45"/>
      <c r="N8" s="53" t="s">
        <v>15</v>
      </c>
      <c r="O8" s="54"/>
    </row>
    <row r="9" spans="1:15" s="5" customFormat="1" ht="30.75" customHeight="1">
      <c r="A9" s="47"/>
      <c r="B9" s="47"/>
      <c r="C9" s="47"/>
      <c r="D9" s="47"/>
      <c r="E9" s="47"/>
      <c r="F9" s="42"/>
      <c r="G9" s="7" t="s">
        <v>8</v>
      </c>
      <c r="H9" s="7" t="s">
        <v>9</v>
      </c>
      <c r="I9" s="4" t="s">
        <v>10</v>
      </c>
      <c r="J9" s="42"/>
      <c r="K9" s="4" t="s">
        <v>13</v>
      </c>
      <c r="L9" s="4" t="s">
        <v>6</v>
      </c>
      <c r="M9" s="4" t="s">
        <v>14</v>
      </c>
      <c r="N9" s="55"/>
      <c r="O9" s="56"/>
    </row>
    <row r="10" spans="1:15" s="10" customFormat="1" ht="18" customHeight="1">
      <c r="A10" s="9">
        <v>1</v>
      </c>
      <c r="B10" s="14" t="s">
        <v>104</v>
      </c>
      <c r="C10" s="15" t="s">
        <v>105</v>
      </c>
      <c r="D10" s="16" t="s">
        <v>106</v>
      </c>
      <c r="E10" s="17" t="s">
        <v>107</v>
      </c>
      <c r="F10" s="28">
        <v>7</v>
      </c>
      <c r="G10" s="28">
        <v>7.5</v>
      </c>
      <c r="H10" s="29"/>
      <c r="I10" s="30">
        <f>G10</f>
        <v>7.5</v>
      </c>
      <c r="J10" s="30">
        <v>7</v>
      </c>
      <c r="K10" s="25">
        <f>ROUND((J10*7+I10*2+F10)/10,1)</f>
        <v>7.1</v>
      </c>
      <c r="L10" s="31" t="str">
        <f>IF(K10&gt;=8.5,"A",IF(K10&gt;=7,"B",IF(K10&gt;=5.5,"C",IF(K10&gt;=4,"D",IF(AND(K10&lt;4,K10&gt;=0),"F",IF(AND(F10="",I10="",J10=""),"I",IF(OR(F10&lt;&gt;"",I10&lt;&gt;"",J10&lt;&gt;""),"X","R")))))))</f>
        <v>B</v>
      </c>
      <c r="M10" s="32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ht="11.25" customHeight="1">
      <c r="G11" s="33"/>
    </row>
    <row r="12" spans="2:5" ht="15.75">
      <c r="B12" s="57" t="s">
        <v>178</v>
      </c>
      <c r="C12" s="57"/>
      <c r="D12" s="57"/>
      <c r="E12" s="57"/>
    </row>
    <row r="13" spans="2:15" ht="15.75">
      <c r="B13" s="50" t="s">
        <v>157</v>
      </c>
      <c r="C13" s="50"/>
      <c r="D13" s="50"/>
      <c r="E13" s="50" t="s">
        <v>36</v>
      </c>
      <c r="F13" s="50"/>
      <c r="G13" s="50"/>
      <c r="H13" s="50"/>
      <c r="I13" s="48" t="s">
        <v>37</v>
      </c>
      <c r="J13" s="48"/>
      <c r="K13" s="48"/>
      <c r="L13" s="26"/>
      <c r="M13" s="48" t="s">
        <v>158</v>
      </c>
      <c r="N13" s="48"/>
      <c r="O13" s="48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50" t="s">
        <v>156</v>
      </c>
      <c r="C17" s="50"/>
      <c r="D17" s="50"/>
      <c r="E17" s="50" t="s">
        <v>160</v>
      </c>
      <c r="F17" s="50"/>
      <c r="G17" s="50"/>
      <c r="H17" s="50"/>
      <c r="I17" s="50" t="s">
        <v>159</v>
      </c>
      <c r="J17" s="50"/>
      <c r="K17" s="50"/>
      <c r="L17" s="26"/>
      <c r="M17" s="48" t="s">
        <v>170</v>
      </c>
      <c r="N17" s="48"/>
      <c r="O17" s="48"/>
    </row>
    <row r="18" spans="2:15" ht="15.75">
      <c r="B18" s="50"/>
      <c r="C18" s="50"/>
      <c r="D18" s="50"/>
      <c r="E18" s="10"/>
      <c r="F18" s="12"/>
      <c r="G18" s="10"/>
      <c r="H18" s="10"/>
      <c r="I18" s="10"/>
      <c r="J18" s="10"/>
      <c r="K18" s="48"/>
      <c r="L18" s="48"/>
      <c r="M18" s="48"/>
      <c r="N18" s="48"/>
      <c r="O18" s="48"/>
    </row>
    <row r="19" spans="2:13" ht="15.75">
      <c r="B19" s="10"/>
      <c r="C19" s="10"/>
      <c r="D19" s="10"/>
      <c r="E19" s="10"/>
      <c r="F19" s="12"/>
      <c r="G19" s="10"/>
      <c r="H19" s="10"/>
      <c r="I19" s="10"/>
      <c r="J19" s="10"/>
      <c r="K19" s="10"/>
      <c r="L19" s="11"/>
      <c r="M19" s="11"/>
    </row>
  </sheetData>
  <sheetProtection/>
  <mergeCells count="28">
    <mergeCell ref="J8:J9"/>
    <mergeCell ref="K8:M8"/>
    <mergeCell ref="A1:D1"/>
    <mergeCell ref="E1:N1"/>
    <mergeCell ref="A2:D2"/>
    <mergeCell ref="E2:N2"/>
    <mergeCell ref="E3:N3"/>
    <mergeCell ref="E4:N4"/>
    <mergeCell ref="B13:D13"/>
    <mergeCell ref="E13:H13"/>
    <mergeCell ref="E5:N5"/>
    <mergeCell ref="E6:N6"/>
    <mergeCell ref="A8:A9"/>
    <mergeCell ref="B8:B9"/>
    <mergeCell ref="C8:D9"/>
    <mergeCell ref="E8:E9"/>
    <mergeCell ref="F8:F9"/>
    <mergeCell ref="G8:I8"/>
    <mergeCell ref="I13:K13"/>
    <mergeCell ref="M13:O13"/>
    <mergeCell ref="B17:D17"/>
    <mergeCell ref="B18:D18"/>
    <mergeCell ref="K18:O18"/>
    <mergeCell ref="N8:O9"/>
    <mergeCell ref="E17:H17"/>
    <mergeCell ref="I17:K17"/>
    <mergeCell ref="M17:O17"/>
    <mergeCell ref="B12:E12"/>
  </mergeCells>
  <printOptions/>
  <pageMargins left="0.36" right="0.16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57421875" style="1" bestFit="1" customWidth="1"/>
    <col min="2" max="3" width="12.57421875" style="1" customWidth="1"/>
    <col min="4" max="4" width="7.421875" style="1" customWidth="1"/>
    <col min="5" max="5" width="10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8.00390625" style="6" customWidth="1"/>
    <col min="13" max="13" width="7.7109375" style="6" customWidth="1"/>
    <col min="14" max="14" width="8.7109375" style="1" customWidth="1"/>
    <col min="15" max="15" width="11.7109375" style="1" customWidth="1"/>
    <col min="16" max="16384" width="9.140625" style="1" customWidth="1"/>
  </cols>
  <sheetData>
    <row r="1" spans="1:14" ht="15.75">
      <c r="A1" s="49" t="s">
        <v>1</v>
      </c>
      <c r="B1" s="49"/>
      <c r="C1" s="49"/>
      <c r="D1" s="49"/>
      <c r="E1" s="50" t="s">
        <v>7</v>
      </c>
      <c r="F1" s="50"/>
      <c r="G1" s="50"/>
      <c r="H1" s="50"/>
      <c r="I1" s="50"/>
      <c r="J1" s="50"/>
      <c r="K1" s="50"/>
      <c r="L1" s="50"/>
      <c r="M1" s="50"/>
      <c r="N1" s="50"/>
    </row>
    <row r="2" spans="1:14" ht="19.5" customHeight="1">
      <c r="A2" s="51" t="s">
        <v>2</v>
      </c>
      <c r="B2" s="51"/>
      <c r="C2" s="51"/>
      <c r="D2" s="51"/>
      <c r="E2" s="50" t="s">
        <v>151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0.25" customHeight="1">
      <c r="E3" s="52" t="s">
        <v>19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50" t="s">
        <v>175</v>
      </c>
      <c r="F4" s="50"/>
      <c r="G4" s="50"/>
      <c r="H4" s="50"/>
      <c r="I4" s="50"/>
      <c r="J4" s="50"/>
      <c r="K4" s="50"/>
      <c r="L4" s="50"/>
      <c r="M4" s="50"/>
      <c r="N4" s="50"/>
    </row>
    <row r="5" spans="5:14" ht="18.75" customHeight="1">
      <c r="E5" s="40" t="s">
        <v>188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189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7" t="s">
        <v>0</v>
      </c>
      <c r="B8" s="47" t="s">
        <v>3</v>
      </c>
      <c r="C8" s="47" t="s">
        <v>4</v>
      </c>
      <c r="D8" s="47"/>
      <c r="E8" s="46" t="s">
        <v>5</v>
      </c>
      <c r="F8" s="41" t="s">
        <v>12</v>
      </c>
      <c r="G8" s="43" t="s">
        <v>154</v>
      </c>
      <c r="H8" s="44"/>
      <c r="I8" s="45"/>
      <c r="J8" s="41" t="s">
        <v>155</v>
      </c>
      <c r="K8" s="43" t="s">
        <v>11</v>
      </c>
      <c r="L8" s="44"/>
      <c r="M8" s="45"/>
      <c r="N8" s="53" t="s">
        <v>15</v>
      </c>
      <c r="O8" s="54"/>
    </row>
    <row r="9" spans="1:15" s="5" customFormat="1" ht="30.75" customHeight="1">
      <c r="A9" s="47"/>
      <c r="B9" s="47"/>
      <c r="C9" s="47"/>
      <c r="D9" s="47"/>
      <c r="E9" s="47"/>
      <c r="F9" s="42"/>
      <c r="G9" s="7" t="s">
        <v>8</v>
      </c>
      <c r="H9" s="7" t="s">
        <v>9</v>
      </c>
      <c r="I9" s="4" t="s">
        <v>10</v>
      </c>
      <c r="J9" s="42"/>
      <c r="K9" s="4" t="s">
        <v>13</v>
      </c>
      <c r="L9" s="4" t="s">
        <v>6</v>
      </c>
      <c r="M9" s="4" t="s">
        <v>14</v>
      </c>
      <c r="N9" s="55"/>
      <c r="O9" s="56"/>
    </row>
    <row r="10" spans="1:15" s="10" customFormat="1" ht="18" customHeight="1">
      <c r="A10" s="9">
        <v>1</v>
      </c>
      <c r="B10" s="14" t="s">
        <v>50</v>
      </c>
      <c r="C10" s="15" t="s">
        <v>51</v>
      </c>
      <c r="D10" s="16" t="s">
        <v>25</v>
      </c>
      <c r="E10" s="17" t="s">
        <v>52</v>
      </c>
      <c r="F10" s="28">
        <v>8</v>
      </c>
      <c r="G10" s="28">
        <v>5</v>
      </c>
      <c r="H10" s="29"/>
      <c r="I10" s="30">
        <f>G10</f>
        <v>5</v>
      </c>
      <c r="J10" s="30">
        <v>7.5</v>
      </c>
      <c r="K10" s="25">
        <f>ROUND((J10*7+I10*2+F10)/10,1)</f>
        <v>7.1</v>
      </c>
      <c r="L10" s="31" t="str">
        <f>IF(K10&gt;=8.5,"A",IF(K10&gt;=7,"B",IF(K10&gt;=5.5,"C",IF(K10&gt;=4,"D",IF(AND(K10&lt;4,K10&gt;=0),"F",IF(AND(F10="",I10="",J10=""),"I",IF(OR(F10&lt;&gt;"",I10&lt;&gt;"",J10&lt;&gt;""),"X","R")))))))</f>
        <v>B</v>
      </c>
      <c r="M10" s="32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ht="11.25" customHeight="1">
      <c r="G11" s="33"/>
    </row>
    <row r="12" spans="2:5" ht="15.75">
      <c r="B12" s="57" t="s">
        <v>178</v>
      </c>
      <c r="C12" s="57"/>
      <c r="D12" s="57"/>
      <c r="E12" s="57"/>
    </row>
    <row r="13" spans="2:15" ht="15.75">
      <c r="B13" s="50" t="s">
        <v>157</v>
      </c>
      <c r="C13" s="50"/>
      <c r="D13" s="50"/>
      <c r="E13" s="50" t="s">
        <v>36</v>
      </c>
      <c r="F13" s="50"/>
      <c r="G13" s="50"/>
      <c r="H13" s="50"/>
      <c r="I13" s="48" t="s">
        <v>37</v>
      </c>
      <c r="J13" s="48"/>
      <c r="K13" s="48"/>
      <c r="L13" s="26"/>
      <c r="M13" s="48" t="s">
        <v>158</v>
      </c>
      <c r="N13" s="48"/>
      <c r="O13" s="48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50" t="s">
        <v>156</v>
      </c>
      <c r="C17" s="50"/>
      <c r="D17" s="50"/>
      <c r="E17" s="50" t="s">
        <v>160</v>
      </c>
      <c r="F17" s="50"/>
      <c r="G17" s="50"/>
      <c r="H17" s="50"/>
      <c r="I17" s="50" t="s">
        <v>159</v>
      </c>
      <c r="J17" s="50"/>
      <c r="K17" s="50"/>
      <c r="L17" s="26"/>
      <c r="M17" s="48" t="s">
        <v>170</v>
      </c>
      <c r="N17" s="48"/>
      <c r="O17" s="48"/>
    </row>
    <row r="18" spans="2:15" ht="15.75">
      <c r="B18" s="50"/>
      <c r="C18" s="50"/>
      <c r="D18" s="50"/>
      <c r="E18" s="10"/>
      <c r="F18" s="12"/>
      <c r="G18" s="10"/>
      <c r="H18" s="10"/>
      <c r="I18" s="10"/>
      <c r="J18" s="10"/>
      <c r="K18" s="48"/>
      <c r="L18" s="48"/>
      <c r="M18" s="48"/>
      <c r="N18" s="48"/>
      <c r="O18" s="48"/>
    </row>
    <row r="19" spans="2:13" ht="15.75">
      <c r="B19" s="10"/>
      <c r="C19" s="10"/>
      <c r="D19" s="10"/>
      <c r="E19" s="10"/>
      <c r="F19" s="12"/>
      <c r="G19" s="10"/>
      <c r="H19" s="10"/>
      <c r="I19" s="10"/>
      <c r="J19" s="10"/>
      <c r="K19" s="10"/>
      <c r="L19" s="11"/>
      <c r="M19" s="11"/>
    </row>
  </sheetData>
  <sheetProtection/>
  <mergeCells count="28">
    <mergeCell ref="J8:J9"/>
    <mergeCell ref="K8:M8"/>
    <mergeCell ref="A1:D1"/>
    <mergeCell ref="E1:N1"/>
    <mergeCell ref="A2:D2"/>
    <mergeCell ref="E2:N2"/>
    <mergeCell ref="E3:N3"/>
    <mergeCell ref="E4:N4"/>
    <mergeCell ref="B13:D13"/>
    <mergeCell ref="E13:H13"/>
    <mergeCell ref="E5:N5"/>
    <mergeCell ref="E6:N6"/>
    <mergeCell ref="A8:A9"/>
    <mergeCell ref="B8:B9"/>
    <mergeCell ref="C8:D9"/>
    <mergeCell ref="E8:E9"/>
    <mergeCell ref="F8:F9"/>
    <mergeCell ref="G8:I8"/>
    <mergeCell ref="I13:K13"/>
    <mergeCell ref="M13:O13"/>
    <mergeCell ref="B17:D17"/>
    <mergeCell ref="B18:D18"/>
    <mergeCell ref="K18:O18"/>
    <mergeCell ref="N8:O9"/>
    <mergeCell ref="E17:H17"/>
    <mergeCell ref="I17:K17"/>
    <mergeCell ref="M17:O17"/>
    <mergeCell ref="B12:E12"/>
  </mergeCells>
  <printOptions/>
  <pageMargins left="0.31" right="0.16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O24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49" t="s">
        <v>1</v>
      </c>
      <c r="B1" s="49"/>
      <c r="C1" s="49"/>
      <c r="D1" s="49"/>
      <c r="E1" s="50" t="s">
        <v>7</v>
      </c>
      <c r="F1" s="50"/>
      <c r="G1" s="50"/>
      <c r="H1" s="50"/>
      <c r="I1" s="50"/>
      <c r="J1" s="50"/>
      <c r="K1" s="50"/>
      <c r="L1" s="50"/>
      <c r="M1" s="50"/>
      <c r="N1" s="50"/>
    </row>
    <row r="2" spans="1:14" ht="19.5" customHeight="1">
      <c r="A2" s="51" t="s">
        <v>2</v>
      </c>
      <c r="B2" s="51"/>
      <c r="C2" s="51"/>
      <c r="D2" s="51"/>
      <c r="E2" s="50" t="s">
        <v>151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0.25" customHeight="1">
      <c r="E3" s="52" t="s">
        <v>19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50" t="s">
        <v>192</v>
      </c>
      <c r="F4" s="50"/>
      <c r="G4" s="50"/>
      <c r="H4" s="50"/>
      <c r="I4" s="50"/>
      <c r="J4" s="50"/>
      <c r="K4" s="50"/>
      <c r="L4" s="50"/>
      <c r="M4" s="50"/>
      <c r="N4" s="50"/>
    </row>
    <row r="5" spans="5:14" ht="18.75" customHeight="1">
      <c r="E5" s="40" t="s">
        <v>163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164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7" t="s">
        <v>0</v>
      </c>
      <c r="B8" s="47" t="s">
        <v>3</v>
      </c>
      <c r="C8" s="47" t="s">
        <v>4</v>
      </c>
      <c r="D8" s="47"/>
      <c r="E8" s="46" t="s">
        <v>5</v>
      </c>
      <c r="F8" s="41" t="s">
        <v>12</v>
      </c>
      <c r="G8" s="43" t="s">
        <v>154</v>
      </c>
      <c r="H8" s="44"/>
      <c r="I8" s="45"/>
      <c r="J8" s="41" t="s">
        <v>155</v>
      </c>
      <c r="K8" s="43" t="s">
        <v>11</v>
      </c>
      <c r="L8" s="44"/>
      <c r="M8" s="45"/>
      <c r="N8" s="53" t="s">
        <v>15</v>
      </c>
      <c r="O8" s="54"/>
    </row>
    <row r="9" spans="1:15" s="5" customFormat="1" ht="39.75" customHeight="1">
      <c r="A9" s="47"/>
      <c r="B9" s="47"/>
      <c r="C9" s="47"/>
      <c r="D9" s="47"/>
      <c r="E9" s="47"/>
      <c r="F9" s="42"/>
      <c r="G9" s="4" t="s">
        <v>165</v>
      </c>
      <c r="H9" s="23" t="s">
        <v>9</v>
      </c>
      <c r="I9" s="4" t="s">
        <v>10</v>
      </c>
      <c r="J9" s="42"/>
      <c r="K9" s="4" t="s">
        <v>13</v>
      </c>
      <c r="L9" s="4" t="s">
        <v>6</v>
      </c>
      <c r="M9" s="4" t="s">
        <v>14</v>
      </c>
      <c r="N9" s="55"/>
      <c r="O9" s="56"/>
    </row>
    <row r="10" spans="1:15" s="3" customFormat="1" ht="18" customHeight="1">
      <c r="A10" s="9">
        <v>1</v>
      </c>
      <c r="B10" s="14" t="s">
        <v>38</v>
      </c>
      <c r="C10" s="15" t="s">
        <v>39</v>
      </c>
      <c r="D10" s="16" t="s">
        <v>40</v>
      </c>
      <c r="E10" s="17" t="s">
        <v>41</v>
      </c>
      <c r="F10" s="34">
        <v>8.5</v>
      </c>
      <c r="G10" s="34">
        <v>9</v>
      </c>
      <c r="H10" s="20"/>
      <c r="I10" s="21">
        <f>G10</f>
        <v>9</v>
      </c>
      <c r="J10" s="21">
        <v>7</v>
      </c>
      <c r="K10" s="24">
        <f>ROUND((J10*7+I10*2+F10)/10,1)</f>
        <v>7.6</v>
      </c>
      <c r="L10" s="18" t="str">
        <f>IF(K10&gt;=8.5,"A",IF(K10&gt;=7,"B",IF(K10&gt;=5.5,"C",IF(K10&gt;=4,"D",IF(AND(K10&lt;4,K10&gt;=0),"F",IF(AND(F10="",I10="",J10=""),"I",IF(OR(F10&lt;&gt;"",I10&lt;&gt;"",J10&lt;&gt;""),"X","R")))))))</f>
        <v>B</v>
      </c>
      <c r="M10" s="19">
        <f aca="true" t="shared" si="0" ref="M10:M16">IF(L10="A",4,IF(L10="B",3,IF(L10="C",2,IF(L10="D",1,0))))</f>
        <v>3</v>
      </c>
      <c r="N10" s="8" t="str">
        <f aca="true" t="shared" si="1" ref="N10:N16"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" customFormat="1" ht="18" customHeight="1">
      <c r="A11" s="9">
        <v>2</v>
      </c>
      <c r="B11" s="14" t="s">
        <v>42</v>
      </c>
      <c r="C11" s="15" t="s">
        <v>43</v>
      </c>
      <c r="D11" s="16" t="s">
        <v>44</v>
      </c>
      <c r="E11" s="17" t="s">
        <v>45</v>
      </c>
      <c r="F11" s="34">
        <v>9</v>
      </c>
      <c r="G11" s="34">
        <v>9</v>
      </c>
      <c r="H11" s="20"/>
      <c r="I11" s="21">
        <f aca="true" t="shared" si="2" ref="I11:I16">G11</f>
        <v>9</v>
      </c>
      <c r="J11" s="21">
        <v>8.5</v>
      </c>
      <c r="K11" s="24">
        <f aca="true" t="shared" si="3" ref="K11:K16">ROUND((J11*7+I11*2+F11)/10,1)</f>
        <v>8.7</v>
      </c>
      <c r="L11" s="18" t="str">
        <f>IF(K11&gt;=8.5,"A",IF(K11&gt;=7,"B",IF(K11&gt;=5.5,"C",IF(K11&gt;=4,"D",IF(AND(K11&lt;4,K11&gt;=0),"F",IF(AND(F11="",I11="",J11=""),"I",IF(OR(F11&lt;&gt;"",I11&lt;&gt;"",J11&lt;&gt;""),"X","R")))))))</f>
        <v>A</v>
      </c>
      <c r="M11" s="19">
        <f t="shared" si="0"/>
        <v>4</v>
      </c>
      <c r="N11" s="8" t="str">
        <f t="shared" si="1"/>
        <v>GIỎI</v>
      </c>
      <c r="O11" s="2" t="str">
        <f aca="true" t="shared" si="4" ref="O11:O16">IF(OR(K11&lt;4,J11&lt;=2),"KHÔNG ĐẠT","ĐẠT")</f>
        <v>ĐẠT</v>
      </c>
    </row>
    <row r="12" spans="1:15" s="3" customFormat="1" ht="18" customHeight="1">
      <c r="A12" s="9">
        <v>3</v>
      </c>
      <c r="B12" s="14" t="s">
        <v>73</v>
      </c>
      <c r="C12" s="15" t="s">
        <v>74</v>
      </c>
      <c r="D12" s="16" t="s">
        <v>75</v>
      </c>
      <c r="E12" s="17" t="s">
        <v>76</v>
      </c>
      <c r="F12" s="34">
        <v>8</v>
      </c>
      <c r="G12" s="34">
        <v>8.5</v>
      </c>
      <c r="H12" s="20"/>
      <c r="I12" s="21">
        <f t="shared" si="2"/>
        <v>8.5</v>
      </c>
      <c r="J12" s="21">
        <v>0</v>
      </c>
      <c r="K12" s="24">
        <f t="shared" si="3"/>
        <v>2.5</v>
      </c>
      <c r="L12" s="18" t="str">
        <f>IF(K12&gt;=8.5,"A",IF(K12&gt;=7,"B",IF(K12&gt;=5.5,"C",IF(K12&gt;=4,"D",IF(AND(K12&lt;4,K12&gt;=0),"F",IF(AND(F12="",I12="",J12=""),"I",IF(OR(F12&lt;&gt;"",I12&lt;&gt;"",J12&lt;&gt;""),"X","R")))))))</f>
        <v>F</v>
      </c>
      <c r="M12" s="19">
        <f t="shared" si="0"/>
        <v>0</v>
      </c>
      <c r="N12" s="8" t="str">
        <f t="shared" si="1"/>
        <v>KÉM</v>
      </c>
      <c r="O12" s="2" t="str">
        <f t="shared" si="4"/>
        <v>KHÔNG ĐẠT</v>
      </c>
    </row>
    <row r="13" spans="1:15" ht="18" customHeight="1">
      <c r="A13" s="9">
        <v>4</v>
      </c>
      <c r="B13" s="14" t="s">
        <v>129</v>
      </c>
      <c r="C13" s="15" t="s">
        <v>33</v>
      </c>
      <c r="D13" s="16" t="s">
        <v>31</v>
      </c>
      <c r="E13" s="17" t="s">
        <v>130</v>
      </c>
      <c r="F13" s="34">
        <v>8.5</v>
      </c>
      <c r="G13" s="34">
        <v>9</v>
      </c>
      <c r="H13" s="20"/>
      <c r="I13" s="21">
        <f t="shared" si="2"/>
        <v>9</v>
      </c>
      <c r="J13" s="21">
        <v>5</v>
      </c>
      <c r="K13" s="24">
        <f t="shared" si="3"/>
        <v>6.2</v>
      </c>
      <c r="L13" s="18" t="str">
        <f>IF(K13&gt;=8.5,"A",IF(K13&gt;=7,"B",IF(K13&gt;=5.5,"C",IF(K13&gt;=4,"D",IF(AND(K13&lt;4,K13&gt;=0),"F",IF(AND(#REF!="",I13="",J13=""),"I",IF(OR(#REF!&lt;&gt;"",I13&lt;&gt;"",J13&lt;&gt;""),"X","R")))))))</f>
        <v>C</v>
      </c>
      <c r="M13" s="19">
        <f t="shared" si="0"/>
        <v>2</v>
      </c>
      <c r="N13" s="8" t="str">
        <f t="shared" si="1"/>
        <v>TB</v>
      </c>
      <c r="O13" s="2" t="str">
        <f t="shared" si="4"/>
        <v>ĐẠT</v>
      </c>
    </row>
    <row r="14" spans="1:15" ht="18" customHeight="1">
      <c r="A14" s="9">
        <v>5</v>
      </c>
      <c r="B14" s="14" t="s">
        <v>137</v>
      </c>
      <c r="C14" s="15" t="s">
        <v>30</v>
      </c>
      <c r="D14" s="16" t="s">
        <v>135</v>
      </c>
      <c r="E14" s="17" t="s">
        <v>138</v>
      </c>
      <c r="F14" s="34">
        <v>8.5</v>
      </c>
      <c r="G14" s="34">
        <v>8.5</v>
      </c>
      <c r="H14" s="20"/>
      <c r="I14" s="21">
        <f t="shared" si="2"/>
        <v>8.5</v>
      </c>
      <c r="J14" s="21">
        <v>5</v>
      </c>
      <c r="K14" s="24">
        <f t="shared" si="3"/>
        <v>6.1</v>
      </c>
      <c r="L14" s="18" t="str">
        <f>IF(K14&gt;=8.5,"A",IF(K14&gt;=7,"B",IF(K14&gt;=5.5,"C",IF(K14&gt;=4,"D",IF(AND(K14&lt;4,K14&gt;=0),"F",IF(AND(#REF!="",I14="",J14=""),"I",IF(OR(#REF!&lt;&gt;"",I14&lt;&gt;"",J14&lt;&gt;""),"X","R")))))))</f>
        <v>C</v>
      </c>
      <c r="M14" s="19">
        <f t="shared" si="0"/>
        <v>2</v>
      </c>
      <c r="N14" s="8" t="str">
        <f t="shared" si="1"/>
        <v>TB</v>
      </c>
      <c r="O14" s="2" t="str">
        <f t="shared" si="4"/>
        <v>ĐẠT</v>
      </c>
    </row>
    <row r="15" spans="1:15" ht="18" customHeight="1">
      <c r="A15" s="9">
        <v>6</v>
      </c>
      <c r="B15" s="14" t="s">
        <v>139</v>
      </c>
      <c r="C15" s="15" t="s">
        <v>47</v>
      </c>
      <c r="D15" s="16" t="s">
        <v>140</v>
      </c>
      <c r="E15" s="17" t="s">
        <v>141</v>
      </c>
      <c r="F15" s="34">
        <v>8.5</v>
      </c>
      <c r="G15" s="34">
        <v>8.5</v>
      </c>
      <c r="H15" s="20"/>
      <c r="I15" s="21">
        <f t="shared" si="2"/>
        <v>8.5</v>
      </c>
      <c r="J15" s="21">
        <v>8</v>
      </c>
      <c r="K15" s="24">
        <f t="shared" si="3"/>
        <v>8.2</v>
      </c>
      <c r="L15" s="18" t="str">
        <f>IF(K15&gt;=8.5,"A",IF(K15&gt;=7,"B",IF(K15&gt;=5.5,"C",IF(K15&gt;=4,"D",IF(AND(K15&lt;4,K15&gt;=0),"F",IF(AND(#REF!="",I15="",J15=""),"I",IF(OR(#REF!&lt;&gt;"",I15&lt;&gt;"",J15&lt;&gt;""),"X","R")))))))</f>
        <v>B</v>
      </c>
      <c r="M15" s="19">
        <f t="shared" si="0"/>
        <v>3</v>
      </c>
      <c r="N15" s="8" t="str">
        <f t="shared" si="1"/>
        <v>KHÁ</v>
      </c>
      <c r="O15" s="2" t="str">
        <f t="shared" si="4"/>
        <v>ĐẠT</v>
      </c>
    </row>
    <row r="16" spans="1:15" ht="18" customHeight="1">
      <c r="A16" s="9">
        <v>7</v>
      </c>
      <c r="B16" s="14" t="s">
        <v>142</v>
      </c>
      <c r="C16" s="15" t="s">
        <v>35</v>
      </c>
      <c r="D16" s="16" t="s">
        <v>143</v>
      </c>
      <c r="E16" s="17" t="s">
        <v>144</v>
      </c>
      <c r="F16" s="34">
        <v>8.5</v>
      </c>
      <c r="G16" s="34">
        <v>9</v>
      </c>
      <c r="H16" s="20"/>
      <c r="I16" s="21">
        <f t="shared" si="2"/>
        <v>9</v>
      </c>
      <c r="J16" s="21">
        <v>7</v>
      </c>
      <c r="K16" s="24">
        <f t="shared" si="3"/>
        <v>7.6</v>
      </c>
      <c r="L16" s="18" t="str">
        <f>IF(K16&gt;=8.5,"A",IF(K16&gt;=7,"B",IF(K16&gt;=5.5,"C",IF(K16&gt;=4,"D",IF(AND(K16&lt;4,K16&gt;=0),"F",IF(AND(F15="",I16="",J16=""),"I",IF(OR(F15&lt;&gt;"",I16&lt;&gt;"",J16&lt;&gt;""),"X","R")))))))</f>
        <v>B</v>
      </c>
      <c r="M16" s="19">
        <f t="shared" si="0"/>
        <v>3</v>
      </c>
      <c r="N16" s="8" t="str">
        <f t="shared" si="1"/>
        <v>KHÁ</v>
      </c>
      <c r="O16" s="2" t="str">
        <f t="shared" si="4"/>
        <v>ĐẠT</v>
      </c>
    </row>
    <row r="17" spans="1:6" ht="10.5" customHeight="1">
      <c r="A17" s="22"/>
      <c r="F17" s="1"/>
    </row>
    <row r="18" spans="2:5" ht="15.75">
      <c r="B18" s="57" t="s">
        <v>193</v>
      </c>
      <c r="C18" s="57"/>
      <c r="D18" s="57"/>
      <c r="E18" s="57"/>
    </row>
    <row r="19" spans="2:15" ht="15.75">
      <c r="B19" s="50" t="s">
        <v>157</v>
      </c>
      <c r="C19" s="50"/>
      <c r="D19" s="50"/>
      <c r="E19" s="50" t="s">
        <v>36</v>
      </c>
      <c r="F19" s="50"/>
      <c r="G19" s="50"/>
      <c r="H19" s="50"/>
      <c r="I19" s="48" t="s">
        <v>37</v>
      </c>
      <c r="J19" s="48"/>
      <c r="K19" s="48"/>
      <c r="L19" s="26"/>
      <c r="M19" s="48" t="s">
        <v>158</v>
      </c>
      <c r="N19" s="48"/>
      <c r="O19" s="48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  <row r="21" spans="2:13" ht="15.75">
      <c r="B21" s="10"/>
      <c r="C21" s="10"/>
      <c r="D21" s="10"/>
      <c r="E21" s="10"/>
      <c r="F21" s="12"/>
      <c r="G21" s="10"/>
      <c r="H21" s="10"/>
      <c r="I21" s="10"/>
      <c r="J21" s="10"/>
      <c r="K21" s="10"/>
      <c r="L21" s="11"/>
      <c r="M21" s="11"/>
    </row>
    <row r="22" spans="2:13" ht="15.75">
      <c r="B22" s="10"/>
      <c r="C22" s="10"/>
      <c r="D22" s="10"/>
      <c r="E22" s="10"/>
      <c r="F22" s="12"/>
      <c r="G22" s="10"/>
      <c r="H22" s="10"/>
      <c r="I22" s="10"/>
      <c r="J22" s="10"/>
      <c r="K22" s="10"/>
      <c r="L22" s="11"/>
      <c r="M22" s="11"/>
    </row>
    <row r="23" spans="2:15" ht="15.75">
      <c r="B23" s="50" t="s">
        <v>156</v>
      </c>
      <c r="C23" s="50"/>
      <c r="D23" s="50"/>
      <c r="E23" s="50" t="s">
        <v>160</v>
      </c>
      <c r="F23" s="50"/>
      <c r="G23" s="50"/>
      <c r="H23" s="50"/>
      <c r="I23" s="50" t="s">
        <v>159</v>
      </c>
      <c r="J23" s="50"/>
      <c r="K23" s="50"/>
      <c r="L23" s="26"/>
      <c r="M23" s="48" t="s">
        <v>161</v>
      </c>
      <c r="N23" s="48"/>
      <c r="O23" s="48"/>
    </row>
    <row r="24" spans="2:13" ht="15.75">
      <c r="B24" s="10"/>
      <c r="C24" s="10"/>
      <c r="D24" s="10"/>
      <c r="E24" s="10"/>
      <c r="F24" s="12"/>
      <c r="G24" s="10"/>
      <c r="H24" s="10"/>
      <c r="I24" s="10"/>
      <c r="J24" s="10"/>
      <c r="K24" s="10"/>
      <c r="L24" s="11"/>
      <c r="M24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3:D23"/>
    <mergeCell ref="E23:H23"/>
    <mergeCell ref="I23:K23"/>
    <mergeCell ref="M23:O23"/>
    <mergeCell ref="N8:O9"/>
    <mergeCell ref="B18:E18"/>
    <mergeCell ref="B19:D19"/>
    <mergeCell ref="E19:H19"/>
    <mergeCell ref="I19:K19"/>
    <mergeCell ref="M19:O19"/>
  </mergeCells>
  <printOptions/>
  <pageMargins left="0.44" right="0.16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thbao</cp:lastModifiedBy>
  <cp:lastPrinted>2017-11-17T07:35:09Z</cp:lastPrinted>
  <dcterms:created xsi:type="dcterms:W3CDTF">2009-09-21T02:41:34Z</dcterms:created>
  <dcterms:modified xsi:type="dcterms:W3CDTF">2017-11-29T02:55:37Z</dcterms:modified>
  <cp:category/>
  <cp:version/>
  <cp:contentType/>
  <cp:contentStatus/>
</cp:coreProperties>
</file>