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0"/>
  </bookViews>
  <sheets>
    <sheet name="TĐ HL" sheetId="1" r:id="rId1"/>
    <sheet name="SB2L2" sheetId="2" r:id="rId2"/>
    <sheet name="CHĐL2" sheetId="3" r:id="rId3"/>
    <sheet name="CKC1L2" sheetId="4" r:id="rId4"/>
    <sheet name="VLXDL2" sheetId="5" r:id="rId5"/>
  </sheets>
  <definedNames/>
  <calcPr fullCalcOnLoad="1"/>
</workbook>
</file>

<file path=xl/sharedStrings.xml><?xml version="1.0" encoding="utf-8"?>
<sst xmlns="http://schemas.openxmlformats.org/spreadsheetml/2006/main" count="224" uniqueCount="80">
  <si>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</si>
  <si>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</si>
  <si>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</si>
  <si>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</si>
  <si>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</si>
  <si>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</si>
  <si>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</si>
  <si>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</si>
  <si>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</si>
  <si>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</si>
  <si>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</si>
  <si>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</si>
  <si>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</si>
  <si>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</si>
  <si>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</si>
  <si>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Nhân</t>
  </si>
  <si>
    <t>Người đọc điểm</t>
  </si>
  <si>
    <t>Người vào điểm</t>
  </si>
  <si>
    <t xml:space="preserve"> M 2.1</t>
  </si>
  <si>
    <t>NIÊN KHÓA: 2015 - 2020</t>
  </si>
  <si>
    <t>15Q1021010</t>
  </si>
  <si>
    <t>Lê Bá Ngọc</t>
  </si>
  <si>
    <t>Cường</t>
  </si>
  <si>
    <t>02.10.1996</t>
  </si>
  <si>
    <t>15Q1021001</t>
  </si>
  <si>
    <t>Lê Quang</t>
  </si>
  <si>
    <t>Hải</t>
  </si>
  <si>
    <t>01.06.1997</t>
  </si>
  <si>
    <t>15Q1021002</t>
  </si>
  <si>
    <t>Võ Trung</t>
  </si>
  <si>
    <t>Kiên</t>
  </si>
  <si>
    <t>30.04.1997</t>
  </si>
  <si>
    <t>15Q1021006</t>
  </si>
  <si>
    <t>Nguyễn Vĩnh</t>
  </si>
  <si>
    <t>Lâm</t>
  </si>
  <si>
    <t>11.12.1996</t>
  </si>
  <si>
    <t>15Q1021007</t>
  </si>
  <si>
    <t>Nguyễn Vũ Hoàng</t>
  </si>
  <si>
    <t>Long</t>
  </si>
  <si>
    <t>25.10.1997</t>
  </si>
  <si>
    <t>15Q1021008</t>
  </si>
  <si>
    <t>Triệu Quang</t>
  </si>
  <si>
    <t>26.06.1994</t>
  </si>
  <si>
    <t>15Q1021003</t>
  </si>
  <si>
    <t>Trương Đình Hải</t>
  </si>
  <si>
    <t>Phong</t>
  </si>
  <si>
    <t>28.11.1997</t>
  </si>
  <si>
    <t>15Q1021004</t>
  </si>
  <si>
    <t>Vương Khánh</t>
  </si>
  <si>
    <t>Viện</t>
  </si>
  <si>
    <t>26.06.1997</t>
  </si>
  <si>
    <t>LỚP: KỸ THUẬT CÔNG TRÌNH XÂY DỰNG K7</t>
  </si>
  <si>
    <t>ĐIỂM KIỂM TRA ĐỊNH KỲ (M2 - HS 2)</t>
  </si>
  <si>
    <t>ĐIỂM THI KẾT THÚC HỌC PHẦN (M3 - HS 7)</t>
  </si>
  <si>
    <t>Xác nhận của Phòng ĐT - KHCN</t>
  </si>
  <si>
    <t>Người dò điểm</t>
  </si>
  <si>
    <t>Nguyễn Thị Thi</t>
  </si>
  <si>
    <t>Giảng viên:  Thái Quang Minh</t>
  </si>
  <si>
    <t>Hà Thị Ngọc Diệu</t>
  </si>
  <si>
    <t>Nguyễn Ngọc Thủy Tiên</t>
  </si>
  <si>
    <t>Học kỳ II - Năm học: 2016 - 2017</t>
  </si>
  <si>
    <t xml:space="preserve"> Vũ Trung Kiên</t>
  </si>
  <si>
    <t>HỌC PHẦN:  Sức bền vật liệu 2    SỐ TÍN CHỈ: 2</t>
  </si>
  <si>
    <t>Giảng viên:  Nguyễn Hải Đăng</t>
  </si>
  <si>
    <t>HỌC PHẦN:  Cơ học kết cấu 1   SỐ TÍN CHỈ: 2</t>
  </si>
  <si>
    <t>Giảng viên:  Hồ Sỹ Thái</t>
  </si>
  <si>
    <t>HỌC PHẦN:  Vật liệu xây dựng và thí nghiệm     SỐ TÍN CHỈ: 3</t>
  </si>
  <si>
    <t>Giảng viên:  Nguyễn Thị Tuyết Mai</t>
  </si>
  <si>
    <t>ĐIỂM KIỂM TRA ĐỊNH KỲ (M2 - HS 3)</t>
  </si>
  <si>
    <t>ĐIỂM THI KẾT THÚC HỌC PHẦN (M3 - HS 6)</t>
  </si>
  <si>
    <t>HỌC PHẦN:   Trắc địa và TT trắc địa     SỐ TÍN CHỈ: 3</t>
  </si>
  <si>
    <t>Giảng viên:  Vũ Trung Kiên</t>
  </si>
  <si>
    <t>Danh sách này gồm có 1 sinh viên./.</t>
  </si>
  <si>
    <t>HỌC PHẦN:  Cơ học đất   SỐ TÍN CHỈ: 3</t>
  </si>
  <si>
    <t>ĐIỂM THÁI ĐỘ HỌC TẬP (M1-HS 2)</t>
  </si>
  <si>
    <t>Học kỳ II - Năm học: 2016 - 2017 (Lần 2)</t>
  </si>
  <si>
    <t>Danh sách này gồm có 4 sinh viên./.</t>
  </si>
  <si>
    <t>Danh sách này gồm có 6 sinh viên./.</t>
  </si>
  <si>
    <t>Danh sách này gồm có 2 sinh viên./.</t>
  </si>
  <si>
    <t>Danh sách này gồm có 3 sinh viên./.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</si>
</sst>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2" fillId="0" borderId="1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3" fontId="43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2" fillId="0" borderId="10" xfId="0" applyNumberFormat="1" applyFont="1" applyFill="1" applyBorder="1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2" fillId="0" borderId="13" xfId="0" applyNumberFormat="1" applyFont="1" applyBorder="1" applyAlignment="1">
      <alignment horizontal="center" vertical="center"/>
    </xf>
    <xf numFmtId="183" fontId="43" fillId="32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286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43" t="s">
        <v>7</v>
      </c>
      <c r="F1" s="43"/>
      <c r="G1" s="43"/>
      <c r="H1" s="43"/>
      <c r="I1" s="43"/>
      <c r="J1" s="43"/>
      <c r="K1" s="43"/>
      <c r="L1" s="43"/>
      <c r="M1" s="43"/>
      <c r="N1" s="43"/>
    </row>
    <row r="2" spans="1:14" ht="19.5" customHeight="1">
      <c r="A2" s="44" t="s">
        <v>2</v>
      </c>
      <c r="B2" s="44"/>
      <c r="C2" s="44"/>
      <c r="D2" s="44"/>
      <c r="E2" s="43" t="s">
        <v>51</v>
      </c>
      <c r="F2" s="43"/>
      <c r="G2" s="43"/>
      <c r="H2" s="43"/>
      <c r="I2" s="43"/>
      <c r="J2" s="43"/>
      <c r="K2" s="43"/>
      <c r="L2" s="43"/>
      <c r="M2" s="43"/>
      <c r="N2" s="43"/>
    </row>
    <row r="3" spans="5:14" ht="20.25" customHeight="1">
      <c r="E3" s="45" t="s">
        <v>19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43" t="s">
        <v>60</v>
      </c>
      <c r="F4" s="43"/>
      <c r="G4" s="43"/>
      <c r="H4" s="43"/>
      <c r="I4" s="43"/>
      <c r="J4" s="43"/>
      <c r="K4" s="43"/>
      <c r="L4" s="43"/>
      <c r="M4" s="43"/>
      <c r="N4" s="43"/>
    </row>
    <row r="5" spans="5:14" ht="18.75" customHeight="1">
      <c r="E5" s="41" t="s">
        <v>70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71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4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11</v>
      </c>
      <c r="G8" s="38" t="s">
        <v>68</v>
      </c>
      <c r="H8" s="39"/>
      <c r="I8" s="40"/>
      <c r="J8" s="36" t="s">
        <v>69</v>
      </c>
      <c r="K8" s="38" t="s">
        <v>10</v>
      </c>
      <c r="L8" s="39"/>
      <c r="M8" s="40"/>
      <c r="N8" s="29" t="s">
        <v>14</v>
      </c>
      <c r="O8" s="30"/>
    </row>
    <row r="9" spans="1:15" s="4" customFormat="1" ht="40.5" customHeight="1">
      <c r="A9" s="34"/>
      <c r="B9" s="34"/>
      <c r="C9" s="34"/>
      <c r="D9" s="34"/>
      <c r="E9" s="34"/>
      <c r="F9" s="37"/>
      <c r="G9" s="3" t="s">
        <v>18</v>
      </c>
      <c r="H9" s="6" t="s">
        <v>8</v>
      </c>
      <c r="I9" s="3" t="s">
        <v>9</v>
      </c>
      <c r="J9" s="37"/>
      <c r="K9" s="3" t="s">
        <v>12</v>
      </c>
      <c r="L9" s="3" t="s">
        <v>6</v>
      </c>
      <c r="M9" s="3" t="s">
        <v>13</v>
      </c>
      <c r="N9" s="31"/>
      <c r="O9" s="32"/>
    </row>
    <row r="10" spans="1:15" s="26" customFormat="1" ht="24.75" customHeight="1">
      <c r="A10" s="8">
        <v>1</v>
      </c>
      <c r="B10" s="16" t="s">
        <v>28</v>
      </c>
      <c r="C10" s="17" t="s">
        <v>29</v>
      </c>
      <c r="D10" s="18" t="s">
        <v>30</v>
      </c>
      <c r="E10" s="22" t="s">
        <v>31</v>
      </c>
      <c r="F10" s="19">
        <v>8</v>
      </c>
      <c r="G10" s="13">
        <v>9</v>
      </c>
      <c r="H10" s="13">
        <v>9</v>
      </c>
      <c r="I10" s="13">
        <f>(H10*2+G10)/3</f>
        <v>9</v>
      </c>
      <c r="J10" s="13">
        <v>5</v>
      </c>
      <c r="K10" s="23">
        <f>ROUND((J10*6+I10*3+F10)/10,1)</f>
        <v>6.5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10" ht="15.75">
      <c r="B11" s="33" t="s">
        <v>72</v>
      </c>
      <c r="C11" s="33"/>
      <c r="D11" s="33"/>
      <c r="E11" s="33"/>
      <c r="F11" s="14"/>
      <c r="G11" s="15"/>
      <c r="H11" s="15"/>
      <c r="I11" s="15"/>
      <c r="J11" s="15"/>
    </row>
    <row r="12" spans="2:14" ht="15.75">
      <c r="B12" s="20" t="s">
        <v>54</v>
      </c>
      <c r="C12"/>
      <c r="D12" s="20"/>
      <c r="E12" s="43" t="s">
        <v>16</v>
      </c>
      <c r="F12" s="43"/>
      <c r="G12" s="43"/>
      <c r="H12" s="43" t="s">
        <v>17</v>
      </c>
      <c r="I12" s="43"/>
      <c r="J12" s="43"/>
      <c r="K12" s="20"/>
      <c r="L12" s="43" t="s">
        <v>55</v>
      </c>
      <c r="M12" s="43"/>
      <c r="N12" s="43"/>
    </row>
    <row r="13" spans="3:14" ht="15.75">
      <c r="C13" s="45"/>
      <c r="D13" s="45"/>
      <c r="E13" s="45"/>
      <c r="F13" s="1"/>
      <c r="H13" s="33"/>
      <c r="I13" s="33"/>
      <c r="J13" s="33"/>
      <c r="K13" s="33"/>
      <c r="L13" s="33"/>
      <c r="M13" s="33"/>
      <c r="N13" s="33"/>
    </row>
    <row r="14" spans="3:6" ht="15.75">
      <c r="C14" s="21"/>
      <c r="F14" s="1"/>
    </row>
    <row r="15" ht="15.75">
      <c r="F15" s="1"/>
    </row>
    <row r="16" ht="15.75">
      <c r="F16" s="1"/>
    </row>
    <row r="17" spans="2:14" ht="15.75">
      <c r="B17" s="43" t="s">
        <v>61</v>
      </c>
      <c r="C17" s="43"/>
      <c r="D17" s="11"/>
      <c r="E17" s="43" t="s">
        <v>58</v>
      </c>
      <c r="F17" s="43"/>
      <c r="G17" s="43"/>
      <c r="H17" s="43" t="s">
        <v>56</v>
      </c>
      <c r="I17" s="43"/>
      <c r="J17" s="43"/>
      <c r="K17" s="11"/>
      <c r="L17" s="20" t="s">
        <v>59</v>
      </c>
      <c r="M17" s="20"/>
      <c r="N17" s="20"/>
    </row>
    <row r="18" spans="2:13" ht="15.75">
      <c r="B18" s="9"/>
      <c r="C18" s="9"/>
      <c r="D18" s="9"/>
      <c r="E18" s="9"/>
      <c r="F18" s="11"/>
      <c r="G18" s="9"/>
      <c r="H18" s="9"/>
      <c r="I18" s="9"/>
      <c r="J18" s="9"/>
      <c r="K18" s="9"/>
      <c r="L18" s="10"/>
      <c r="M18" s="10"/>
    </row>
  </sheetData>
  <sheetProtection/>
  <mergeCells count="27">
    <mergeCell ref="B17:C17"/>
    <mergeCell ref="E17:G17"/>
    <mergeCell ref="H17:J17"/>
    <mergeCell ref="N8:O9"/>
    <mergeCell ref="B11:E11"/>
    <mergeCell ref="E12:G12"/>
    <mergeCell ref="H12:J12"/>
    <mergeCell ref="L12:N12"/>
    <mergeCell ref="C13:E13"/>
    <mergeCell ref="H13:J13"/>
    <mergeCell ref="K13:N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" right="0.1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"/>
  <sheetViews>
    <sheetView zoomScalePageLayoutView="0" workbookViewId="0" topLeftCell="A1">
      <selection activeCell="H20" sqref="H20:J20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43" t="s">
        <v>7</v>
      </c>
      <c r="F1" s="43"/>
      <c r="G1" s="43"/>
      <c r="H1" s="43"/>
      <c r="I1" s="43"/>
      <c r="J1" s="43"/>
      <c r="K1" s="43"/>
      <c r="L1" s="43"/>
      <c r="M1" s="43"/>
      <c r="N1" s="43"/>
    </row>
    <row r="2" spans="1:14" ht="19.5" customHeight="1">
      <c r="A2" s="44" t="s">
        <v>2</v>
      </c>
      <c r="B2" s="44"/>
      <c r="C2" s="44"/>
      <c r="D2" s="44"/>
      <c r="E2" s="43" t="s">
        <v>51</v>
      </c>
      <c r="F2" s="43"/>
      <c r="G2" s="43"/>
      <c r="H2" s="43"/>
      <c r="I2" s="43"/>
      <c r="J2" s="43"/>
      <c r="K2" s="43"/>
      <c r="L2" s="43"/>
      <c r="M2" s="43"/>
      <c r="N2" s="43"/>
    </row>
    <row r="3" spans="5:14" ht="20.25" customHeight="1">
      <c r="E3" s="45" t="s">
        <v>19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43" t="s">
        <v>75</v>
      </c>
      <c r="F4" s="43"/>
      <c r="G4" s="43"/>
      <c r="H4" s="43"/>
      <c r="I4" s="43"/>
      <c r="J4" s="43"/>
      <c r="K4" s="43"/>
      <c r="L4" s="43"/>
      <c r="M4" s="43"/>
      <c r="N4" s="43"/>
    </row>
    <row r="5" spans="5:14" ht="18.75" customHeight="1">
      <c r="E5" s="41" t="s">
        <v>62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57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4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11</v>
      </c>
      <c r="G8" s="38" t="s">
        <v>52</v>
      </c>
      <c r="H8" s="39"/>
      <c r="I8" s="40"/>
      <c r="J8" s="36" t="s">
        <v>53</v>
      </c>
      <c r="K8" s="38" t="s">
        <v>10</v>
      </c>
      <c r="L8" s="39"/>
      <c r="M8" s="40"/>
      <c r="N8" s="29" t="s">
        <v>14</v>
      </c>
      <c r="O8" s="30"/>
    </row>
    <row r="9" spans="1:15" s="4" customFormat="1" ht="40.5" customHeight="1">
      <c r="A9" s="34"/>
      <c r="B9" s="34"/>
      <c r="C9" s="34"/>
      <c r="D9" s="34"/>
      <c r="E9" s="34"/>
      <c r="F9" s="37"/>
      <c r="G9" s="3" t="s">
        <v>18</v>
      </c>
      <c r="H9" s="6" t="s">
        <v>8</v>
      </c>
      <c r="I9" s="3" t="s">
        <v>9</v>
      </c>
      <c r="J9" s="37"/>
      <c r="K9" s="3" t="s">
        <v>12</v>
      </c>
      <c r="L9" s="3" t="s">
        <v>6</v>
      </c>
      <c r="M9" s="3" t="s">
        <v>13</v>
      </c>
      <c r="N9" s="31"/>
      <c r="O9" s="32"/>
    </row>
    <row r="10" spans="1:15" s="26" customFormat="1" ht="24.75" customHeight="1">
      <c r="A10" s="8">
        <v>1</v>
      </c>
      <c r="B10" s="16" t="s">
        <v>24</v>
      </c>
      <c r="C10" s="17" t="s">
        <v>25</v>
      </c>
      <c r="D10" s="18" t="s">
        <v>26</v>
      </c>
      <c r="E10" s="22" t="s">
        <v>27</v>
      </c>
      <c r="F10" s="19">
        <v>9</v>
      </c>
      <c r="G10" s="13">
        <v>6.5</v>
      </c>
      <c r="H10" s="13"/>
      <c r="I10" s="13">
        <f>G10</f>
        <v>6.5</v>
      </c>
      <c r="J10" s="13">
        <v>2</v>
      </c>
      <c r="K10" s="23">
        <f>ROUND((J10*7+I10*2+F10)/10,1)</f>
        <v>3.6</v>
      </c>
      <c r="L10" s="24" t="str">
        <f>IF(K10&gt;=8.5,"A",IF(K10&gt;=7,"B",IF(K10&gt;=5.5,"C",IF(K10&gt;=4,"D",IF(AND(K10&lt;4,K10&gt;=0),"F",IF(AND(F10="",I10="",J10=""),"I",IF(OR(F10&lt;&gt;"",I10&lt;&gt;"",J10&lt;&gt;""),"X","R")))))))</f>
        <v>F</v>
      </c>
      <c r="M10" s="25">
        <f>IF(L10="A",4,IF(L10="B",3,IF(L10="C",2,IF(L10="D",1,0))))</f>
        <v>0</v>
      </c>
      <c r="N10" s="7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26" customFormat="1" ht="24.75" customHeight="1">
      <c r="A11" s="8">
        <v>2</v>
      </c>
      <c r="B11" s="16" t="s">
        <v>36</v>
      </c>
      <c r="C11" s="17" t="s">
        <v>37</v>
      </c>
      <c r="D11" s="18" t="s">
        <v>38</v>
      </c>
      <c r="E11" s="22" t="s">
        <v>39</v>
      </c>
      <c r="F11" s="19">
        <v>6</v>
      </c>
      <c r="G11" s="13">
        <v>4</v>
      </c>
      <c r="H11" s="13"/>
      <c r="I11" s="13">
        <f>G11</f>
        <v>4</v>
      </c>
      <c r="J11" s="13">
        <v>0</v>
      </c>
      <c r="K11" s="23">
        <f>ROUND((J11*7+I11*2+F11)/10,1)</f>
        <v>1.4</v>
      </c>
      <c r="L11" s="24" t="str">
        <f>IF(K11&gt;=8.5,"A",IF(K11&gt;=7,"B",IF(K11&gt;=5.5,"C",IF(K11&gt;=4,"D",IF(AND(K11&lt;4,K11&gt;=0),"F",IF(AND(F11="",I11="",J11=""),"I",IF(OR(F11&lt;&gt;"",I11&lt;&gt;"",J11&lt;&gt;""),"X","R")))))))</f>
        <v>F</v>
      </c>
      <c r="M11" s="25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6" customFormat="1" ht="24.75" customHeight="1">
      <c r="A12" s="8">
        <v>3</v>
      </c>
      <c r="B12" s="16" t="s">
        <v>43</v>
      </c>
      <c r="C12" s="17" t="s">
        <v>44</v>
      </c>
      <c r="D12" s="18" t="s">
        <v>45</v>
      </c>
      <c r="E12" s="22" t="s">
        <v>46</v>
      </c>
      <c r="F12" s="19">
        <v>4</v>
      </c>
      <c r="G12" s="13">
        <v>2</v>
      </c>
      <c r="H12" s="13"/>
      <c r="I12" s="13">
        <f>G12</f>
        <v>2</v>
      </c>
      <c r="J12" s="13">
        <v>0.5</v>
      </c>
      <c r="K12" s="23">
        <f>ROUND((J12*7+I12*2+F12)/10,1)</f>
        <v>1.2</v>
      </c>
      <c r="L12" s="24" t="str">
        <f>IF(K12&gt;=8.5,"A",IF(K12&gt;=7,"B",IF(K12&gt;=5.5,"C",IF(K12&gt;=4,"D",IF(AND(K12&lt;4,K12&gt;=0),"F",IF(AND(F12="",I12="",J12=""),"I",IF(OR(F12&lt;&gt;"",I12&lt;&gt;"",J12&lt;&gt;""),"X","R")))))))</f>
        <v>F</v>
      </c>
      <c r="M12" s="25">
        <f>IF(L12="A",4,IF(L12="B",3,IF(L12="C",2,IF(L12="D",1,0))))</f>
        <v>0</v>
      </c>
      <c r="N12" s="7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1:15" s="26" customFormat="1" ht="24.75" customHeight="1">
      <c r="A13" s="8">
        <v>4</v>
      </c>
      <c r="B13" s="16" t="s">
        <v>47</v>
      </c>
      <c r="C13" s="17" t="s">
        <v>48</v>
      </c>
      <c r="D13" s="18" t="s">
        <v>49</v>
      </c>
      <c r="E13" s="22" t="s">
        <v>50</v>
      </c>
      <c r="F13" s="19">
        <v>4</v>
      </c>
      <c r="G13" s="13">
        <v>2</v>
      </c>
      <c r="H13" s="13"/>
      <c r="I13" s="13">
        <f>G13</f>
        <v>2</v>
      </c>
      <c r="J13" s="13">
        <v>3</v>
      </c>
      <c r="K13" s="23">
        <f>ROUND((J13*7+I13*2+F13)/10,1)</f>
        <v>2.9</v>
      </c>
      <c r="L13" s="24" t="str">
        <f>IF(K13&gt;=8.5,"A",IF(K13&gt;=7,"B",IF(K13&gt;=5.5,"C",IF(K13&gt;=4,"D",IF(AND(K13&lt;4,K13&gt;=0),"F",IF(AND(F13="",I13="",J13=""),"I",IF(OR(F13&lt;&gt;"",I13&lt;&gt;"",J13&lt;&gt;""),"X","R")))))))</f>
        <v>F</v>
      </c>
      <c r="M13" s="25">
        <f>IF(L13="A",4,IF(L13="B",3,IF(L13="C",2,IF(L13="D",1,0))))</f>
        <v>0</v>
      </c>
      <c r="N13" s="7" t="str">
        <f>IF(L13="A","GIỎI",IF(L13="B","KHÁ",IF(L13="C","TB",IF(L13="D","TB YẾU","KÉM"))))</f>
        <v>KÉM</v>
      </c>
      <c r="O13" s="2" t="str">
        <f>IF(OR(K13&lt;4,J13&lt;=2),"KHÔNG ĐẠT","ĐẠT")</f>
        <v>KHÔNG ĐẠT</v>
      </c>
    </row>
    <row r="14" spans="2:10" ht="15.75">
      <c r="B14" s="33" t="s">
        <v>76</v>
      </c>
      <c r="C14" s="33"/>
      <c r="D14" s="33"/>
      <c r="E14" s="33"/>
      <c r="F14" s="14"/>
      <c r="G14" s="15"/>
      <c r="H14" s="15"/>
      <c r="I14" s="15"/>
      <c r="J14" s="15"/>
    </row>
    <row r="15" spans="2:14" ht="15.75">
      <c r="B15" s="20" t="s">
        <v>54</v>
      </c>
      <c r="C15"/>
      <c r="D15" s="20"/>
      <c r="E15" s="43" t="s">
        <v>16</v>
      </c>
      <c r="F15" s="43"/>
      <c r="G15" s="43"/>
      <c r="H15" s="43" t="s">
        <v>17</v>
      </c>
      <c r="I15" s="43"/>
      <c r="J15" s="43"/>
      <c r="K15" s="20"/>
      <c r="L15" s="43" t="s">
        <v>55</v>
      </c>
      <c r="M15" s="43"/>
      <c r="N15" s="43"/>
    </row>
    <row r="16" spans="3:14" ht="15.75">
      <c r="C16" s="45"/>
      <c r="D16" s="45"/>
      <c r="E16" s="45"/>
      <c r="F16" s="1"/>
      <c r="H16" s="33"/>
      <c r="I16" s="33"/>
      <c r="J16" s="33"/>
      <c r="K16" s="33"/>
      <c r="L16" s="33"/>
      <c r="M16" s="33"/>
      <c r="N16" s="33"/>
    </row>
    <row r="17" spans="3:6" ht="15.75">
      <c r="C17" s="21"/>
      <c r="F17" s="1"/>
    </row>
    <row r="18" ht="15.75">
      <c r="F18" s="1"/>
    </row>
    <row r="19" ht="15.75">
      <c r="F19" s="1"/>
    </row>
    <row r="20" spans="2:14" ht="15.75">
      <c r="B20" s="43" t="s">
        <v>61</v>
      </c>
      <c r="C20" s="43"/>
      <c r="D20" s="11"/>
      <c r="E20" s="43" t="s">
        <v>58</v>
      </c>
      <c r="F20" s="43"/>
      <c r="G20" s="43"/>
      <c r="H20" s="43" t="s">
        <v>56</v>
      </c>
      <c r="I20" s="43"/>
      <c r="J20" s="43"/>
      <c r="K20" s="11"/>
      <c r="L20" s="20" t="s">
        <v>59</v>
      </c>
      <c r="M20" s="20"/>
      <c r="N20" s="20"/>
    </row>
    <row r="21" spans="2:13" ht="15.75">
      <c r="B21" s="9"/>
      <c r="C21" s="9"/>
      <c r="D21" s="9"/>
      <c r="E21" s="9"/>
      <c r="F21" s="11"/>
      <c r="G21" s="9"/>
      <c r="H21" s="9"/>
      <c r="I21" s="9"/>
      <c r="J21" s="9"/>
      <c r="K21" s="9"/>
      <c r="L21" s="10"/>
      <c r="M21" s="10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0:C20"/>
    <mergeCell ref="E20:G20"/>
    <mergeCell ref="H20:J20"/>
    <mergeCell ref="N8:O9"/>
    <mergeCell ref="B14:E14"/>
    <mergeCell ref="E15:G15"/>
    <mergeCell ref="H15:J15"/>
    <mergeCell ref="L15:N15"/>
    <mergeCell ref="C16:E16"/>
    <mergeCell ref="H16:J16"/>
  </mergeCells>
  <printOptions/>
  <pageMargins left="0.2" right="0.16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23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43" t="s">
        <v>7</v>
      </c>
      <c r="F1" s="43"/>
      <c r="G1" s="43"/>
      <c r="H1" s="43"/>
      <c r="I1" s="43"/>
      <c r="J1" s="43"/>
      <c r="K1" s="43"/>
      <c r="L1" s="43"/>
      <c r="M1" s="43"/>
      <c r="N1" s="43"/>
    </row>
    <row r="2" spans="1:14" ht="19.5" customHeight="1">
      <c r="A2" s="44" t="s">
        <v>2</v>
      </c>
      <c r="B2" s="44"/>
      <c r="C2" s="44"/>
      <c r="D2" s="44"/>
      <c r="E2" s="43" t="s">
        <v>51</v>
      </c>
      <c r="F2" s="43"/>
      <c r="G2" s="43"/>
      <c r="H2" s="43"/>
      <c r="I2" s="43"/>
      <c r="J2" s="43"/>
      <c r="K2" s="43"/>
      <c r="L2" s="43"/>
      <c r="M2" s="43"/>
      <c r="N2" s="43"/>
    </row>
    <row r="3" spans="5:14" ht="20.25" customHeight="1">
      <c r="E3" s="45" t="s">
        <v>19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43" t="s">
        <v>75</v>
      </c>
      <c r="F4" s="43"/>
      <c r="G4" s="43"/>
      <c r="H4" s="43"/>
      <c r="I4" s="43"/>
      <c r="J4" s="43"/>
      <c r="K4" s="43"/>
      <c r="L4" s="43"/>
      <c r="M4" s="43"/>
      <c r="N4" s="43"/>
    </row>
    <row r="5" spans="5:14" ht="18.75" customHeight="1">
      <c r="E5" s="41" t="s">
        <v>73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63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4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11</v>
      </c>
      <c r="G8" s="38" t="s">
        <v>52</v>
      </c>
      <c r="H8" s="39"/>
      <c r="I8" s="40"/>
      <c r="J8" s="36" t="s">
        <v>53</v>
      </c>
      <c r="K8" s="38" t="s">
        <v>10</v>
      </c>
      <c r="L8" s="39"/>
      <c r="M8" s="40"/>
      <c r="N8" s="29" t="s">
        <v>14</v>
      </c>
      <c r="O8" s="30"/>
    </row>
    <row r="9" spans="1:15" s="4" customFormat="1" ht="40.5" customHeight="1">
      <c r="A9" s="34"/>
      <c r="B9" s="34"/>
      <c r="C9" s="34"/>
      <c r="D9" s="34"/>
      <c r="E9" s="34"/>
      <c r="F9" s="37"/>
      <c r="G9" s="3" t="s">
        <v>18</v>
      </c>
      <c r="H9" s="6" t="s">
        <v>8</v>
      </c>
      <c r="I9" s="3" t="s">
        <v>9</v>
      </c>
      <c r="J9" s="37"/>
      <c r="K9" s="3" t="s">
        <v>12</v>
      </c>
      <c r="L9" s="3" t="s">
        <v>6</v>
      </c>
      <c r="M9" s="3" t="s">
        <v>13</v>
      </c>
      <c r="N9" s="31"/>
      <c r="O9" s="32"/>
    </row>
    <row r="10" spans="1:15" s="26" customFormat="1" ht="24.75" customHeight="1">
      <c r="A10" s="8">
        <v>1</v>
      </c>
      <c r="B10" s="16" t="s">
        <v>20</v>
      </c>
      <c r="C10" s="17" t="s">
        <v>21</v>
      </c>
      <c r="D10" s="18" t="s">
        <v>22</v>
      </c>
      <c r="E10" s="22" t="s">
        <v>23</v>
      </c>
      <c r="F10" s="19">
        <v>5</v>
      </c>
      <c r="G10" s="28">
        <v>4.8</v>
      </c>
      <c r="H10" s="19"/>
      <c r="I10" s="13">
        <f aca="true" t="shared" si="0" ref="I10:I15">G10</f>
        <v>4.8</v>
      </c>
      <c r="J10" s="13">
        <v>6.5</v>
      </c>
      <c r="K10" s="23">
        <f aca="true" t="shared" si="1" ref="K10:K15">ROUND((J10*7+I10*2+F10)/10,1)</f>
        <v>6</v>
      </c>
      <c r="L10" s="24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C</v>
      </c>
      <c r="M10" s="25">
        <f aca="true" t="shared" si="3" ref="M10:M15">IF(L10="A",4,IF(L10="B",3,IF(L10="C",2,IF(L10="D",1,0))))</f>
        <v>2</v>
      </c>
      <c r="N10" s="7" t="str">
        <f aca="true" t="shared" si="4" ref="N10:N15">IF(L10="A","GIỎI",IF(L10="B","KHÁ",IF(L10="C","TB",IF(L10="D","TB YẾU","KÉM"))))</f>
        <v>TB</v>
      </c>
      <c r="O10" s="2" t="str">
        <f aca="true" t="shared" si="5" ref="O10:O15">IF(OR(K10&lt;4,J10&lt;=2),"KHÔNG ĐẠT","ĐẠT")</f>
        <v>ĐẠT</v>
      </c>
    </row>
    <row r="11" spans="1:15" s="26" customFormat="1" ht="24.75" customHeight="1">
      <c r="A11" s="8">
        <v>2</v>
      </c>
      <c r="B11" s="16" t="s">
        <v>28</v>
      </c>
      <c r="C11" s="17" t="s">
        <v>29</v>
      </c>
      <c r="D11" s="18" t="s">
        <v>30</v>
      </c>
      <c r="E11" s="22" t="s">
        <v>31</v>
      </c>
      <c r="F11" s="19">
        <v>10</v>
      </c>
      <c r="G11" s="19">
        <v>7</v>
      </c>
      <c r="H11" s="19"/>
      <c r="I11" s="13">
        <f t="shared" si="0"/>
        <v>7</v>
      </c>
      <c r="J11" s="13">
        <v>6</v>
      </c>
      <c r="K11" s="23">
        <f t="shared" si="1"/>
        <v>6.6</v>
      </c>
      <c r="L11" s="24" t="str">
        <f t="shared" si="2"/>
        <v>C</v>
      </c>
      <c r="M11" s="25">
        <f t="shared" si="3"/>
        <v>2</v>
      </c>
      <c r="N11" s="7" t="str">
        <f t="shared" si="4"/>
        <v>TB</v>
      </c>
      <c r="O11" s="2" t="str">
        <f t="shared" si="5"/>
        <v>ĐẠT</v>
      </c>
    </row>
    <row r="12" spans="1:15" s="26" customFormat="1" ht="24.75" customHeight="1">
      <c r="A12" s="8">
        <v>3</v>
      </c>
      <c r="B12" s="16" t="s">
        <v>32</v>
      </c>
      <c r="C12" s="17" t="s">
        <v>33</v>
      </c>
      <c r="D12" s="18" t="s">
        <v>34</v>
      </c>
      <c r="E12" s="22" t="s">
        <v>35</v>
      </c>
      <c r="F12" s="19">
        <v>9</v>
      </c>
      <c r="G12" s="19">
        <v>6.6</v>
      </c>
      <c r="H12" s="19"/>
      <c r="I12" s="13">
        <f t="shared" si="0"/>
        <v>6.6</v>
      </c>
      <c r="J12" s="13">
        <v>6</v>
      </c>
      <c r="K12" s="23">
        <f t="shared" si="1"/>
        <v>6.4</v>
      </c>
      <c r="L12" s="24" t="str">
        <f t="shared" si="2"/>
        <v>C</v>
      </c>
      <c r="M12" s="25">
        <f t="shared" si="3"/>
        <v>2</v>
      </c>
      <c r="N12" s="7" t="str">
        <f t="shared" si="4"/>
        <v>TB</v>
      </c>
      <c r="O12" s="2" t="str">
        <f t="shared" si="5"/>
        <v>ĐẠT</v>
      </c>
    </row>
    <row r="13" spans="1:15" s="26" customFormat="1" ht="24.75" customHeight="1">
      <c r="A13" s="8">
        <v>4</v>
      </c>
      <c r="B13" s="16" t="s">
        <v>36</v>
      </c>
      <c r="C13" s="17" t="s">
        <v>37</v>
      </c>
      <c r="D13" s="18" t="s">
        <v>38</v>
      </c>
      <c r="E13" s="22" t="s">
        <v>39</v>
      </c>
      <c r="F13" s="19">
        <v>5</v>
      </c>
      <c r="G13" s="19">
        <v>5</v>
      </c>
      <c r="H13" s="19"/>
      <c r="I13" s="13">
        <f t="shared" si="0"/>
        <v>5</v>
      </c>
      <c r="J13" s="13">
        <v>6</v>
      </c>
      <c r="K13" s="23">
        <f t="shared" si="1"/>
        <v>5.7</v>
      </c>
      <c r="L13" s="24" t="str">
        <f t="shared" si="2"/>
        <v>C</v>
      </c>
      <c r="M13" s="25">
        <f t="shared" si="3"/>
        <v>2</v>
      </c>
      <c r="N13" s="7" t="str">
        <f t="shared" si="4"/>
        <v>TB</v>
      </c>
      <c r="O13" s="2" t="str">
        <f t="shared" si="5"/>
        <v>ĐẠT</v>
      </c>
    </row>
    <row r="14" spans="1:15" s="26" customFormat="1" ht="24.75" customHeight="1">
      <c r="A14" s="8">
        <v>5</v>
      </c>
      <c r="B14" s="16" t="s">
        <v>43</v>
      </c>
      <c r="C14" s="17" t="s">
        <v>44</v>
      </c>
      <c r="D14" s="18" t="s">
        <v>45</v>
      </c>
      <c r="E14" s="22" t="s">
        <v>46</v>
      </c>
      <c r="F14" s="19">
        <v>1</v>
      </c>
      <c r="G14" s="19">
        <v>2</v>
      </c>
      <c r="H14" s="19"/>
      <c r="I14" s="13">
        <f t="shared" si="0"/>
        <v>2</v>
      </c>
      <c r="J14" s="13">
        <v>0</v>
      </c>
      <c r="K14" s="23">
        <f t="shared" si="1"/>
        <v>0.5</v>
      </c>
      <c r="L14" s="24" t="str">
        <f t="shared" si="2"/>
        <v>F</v>
      </c>
      <c r="M14" s="25">
        <f t="shared" si="3"/>
        <v>0</v>
      </c>
      <c r="N14" s="7" t="str">
        <f t="shared" si="4"/>
        <v>KÉM</v>
      </c>
      <c r="O14" s="2" t="str">
        <f t="shared" si="5"/>
        <v>KHÔNG ĐẠT</v>
      </c>
    </row>
    <row r="15" spans="1:15" s="26" customFormat="1" ht="24.75" customHeight="1">
      <c r="A15" s="8">
        <v>6</v>
      </c>
      <c r="B15" s="16" t="s">
        <v>47</v>
      </c>
      <c r="C15" s="17" t="s">
        <v>48</v>
      </c>
      <c r="D15" s="18" t="s">
        <v>49</v>
      </c>
      <c r="E15" s="22" t="s">
        <v>50</v>
      </c>
      <c r="F15" s="19">
        <v>1</v>
      </c>
      <c r="G15" s="19">
        <v>1</v>
      </c>
      <c r="H15" s="19"/>
      <c r="I15" s="13">
        <f t="shared" si="0"/>
        <v>1</v>
      </c>
      <c r="J15" s="13">
        <v>0</v>
      </c>
      <c r="K15" s="23">
        <f t="shared" si="1"/>
        <v>0.3</v>
      </c>
      <c r="L15" s="24" t="str">
        <f t="shared" si="2"/>
        <v>F</v>
      </c>
      <c r="M15" s="25">
        <f t="shared" si="3"/>
        <v>0</v>
      </c>
      <c r="N15" s="7" t="str">
        <f t="shared" si="4"/>
        <v>KÉM</v>
      </c>
      <c r="O15" s="2" t="str">
        <f t="shared" si="5"/>
        <v>KHÔNG ĐẠT</v>
      </c>
    </row>
    <row r="16" spans="2:10" ht="15.75">
      <c r="B16" s="33" t="s">
        <v>77</v>
      </c>
      <c r="C16" s="33"/>
      <c r="D16" s="33"/>
      <c r="E16" s="33"/>
      <c r="F16" s="14"/>
      <c r="G16" s="15"/>
      <c r="H16" s="15"/>
      <c r="I16" s="15"/>
      <c r="J16" s="15"/>
    </row>
    <row r="17" spans="2:14" ht="15.75">
      <c r="B17" s="20" t="s">
        <v>54</v>
      </c>
      <c r="C17"/>
      <c r="D17" s="20"/>
      <c r="E17" s="43" t="s">
        <v>16</v>
      </c>
      <c r="F17" s="43"/>
      <c r="G17" s="43"/>
      <c r="H17" s="43" t="s">
        <v>17</v>
      </c>
      <c r="I17" s="43"/>
      <c r="J17" s="43"/>
      <c r="K17" s="20"/>
      <c r="L17" s="43" t="s">
        <v>55</v>
      </c>
      <c r="M17" s="43"/>
      <c r="N17" s="43"/>
    </row>
    <row r="18" spans="3:14" ht="15.75">
      <c r="C18" s="45"/>
      <c r="D18" s="45"/>
      <c r="E18" s="45"/>
      <c r="F18" s="1"/>
      <c r="H18" s="33"/>
      <c r="I18" s="33"/>
      <c r="J18" s="33"/>
      <c r="K18" s="33"/>
      <c r="L18" s="33"/>
      <c r="M18" s="33"/>
      <c r="N18" s="33"/>
    </row>
    <row r="19" spans="3:6" ht="15.75">
      <c r="C19" s="21"/>
      <c r="F19" s="1"/>
    </row>
    <row r="20" ht="15.75">
      <c r="F20" s="1"/>
    </row>
    <row r="21" ht="15.75">
      <c r="F21" s="1"/>
    </row>
    <row r="22" spans="2:14" ht="15.75">
      <c r="B22" s="43" t="s">
        <v>61</v>
      </c>
      <c r="C22" s="43"/>
      <c r="D22" s="11"/>
      <c r="E22" s="43" t="s">
        <v>58</v>
      </c>
      <c r="F22" s="43"/>
      <c r="G22" s="43"/>
      <c r="H22" s="43" t="s">
        <v>56</v>
      </c>
      <c r="I22" s="43"/>
      <c r="J22" s="43"/>
      <c r="K22" s="11"/>
      <c r="L22" s="20" t="s">
        <v>59</v>
      </c>
      <c r="M22" s="20"/>
      <c r="N22" s="20"/>
    </row>
    <row r="23" spans="2:13" ht="15.75">
      <c r="B23" s="9"/>
      <c r="C23" s="9"/>
      <c r="D23" s="9"/>
      <c r="E23" s="9"/>
      <c r="F23" s="11"/>
      <c r="G23" s="9"/>
      <c r="H23" s="9"/>
      <c r="I23" s="9"/>
      <c r="J23" s="9"/>
      <c r="K23" s="9"/>
      <c r="L23" s="10"/>
      <c r="M23" s="10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8:N18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22:C22"/>
    <mergeCell ref="E22:G22"/>
    <mergeCell ref="H22:J22"/>
    <mergeCell ref="N8:O9"/>
    <mergeCell ref="B16:E16"/>
    <mergeCell ref="E17:G17"/>
    <mergeCell ref="H17:J17"/>
    <mergeCell ref="L17:N17"/>
    <mergeCell ref="C18:E18"/>
    <mergeCell ref="H18:J18"/>
  </mergeCells>
  <printOptions/>
  <pageMargins left="0.17" right="0.16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43" t="s">
        <v>7</v>
      </c>
      <c r="F1" s="43"/>
      <c r="G1" s="43"/>
      <c r="H1" s="43"/>
      <c r="I1" s="43"/>
      <c r="J1" s="43"/>
      <c r="K1" s="43"/>
      <c r="L1" s="43"/>
      <c r="M1" s="43"/>
      <c r="N1" s="43"/>
    </row>
    <row r="2" spans="1:14" ht="19.5" customHeight="1">
      <c r="A2" s="44" t="s">
        <v>2</v>
      </c>
      <c r="B2" s="44"/>
      <c r="C2" s="44"/>
      <c r="D2" s="44"/>
      <c r="E2" s="43" t="s">
        <v>51</v>
      </c>
      <c r="F2" s="43"/>
      <c r="G2" s="43"/>
      <c r="H2" s="43"/>
      <c r="I2" s="43"/>
      <c r="J2" s="43"/>
      <c r="K2" s="43"/>
      <c r="L2" s="43"/>
      <c r="M2" s="43"/>
      <c r="N2" s="43"/>
    </row>
    <row r="3" spans="5:14" ht="20.25" customHeight="1">
      <c r="E3" s="45" t="s">
        <v>19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43" t="s">
        <v>75</v>
      </c>
      <c r="F4" s="43"/>
      <c r="G4" s="43"/>
      <c r="H4" s="43"/>
      <c r="I4" s="43"/>
      <c r="J4" s="43"/>
      <c r="K4" s="43"/>
      <c r="L4" s="43"/>
      <c r="M4" s="43"/>
      <c r="N4" s="43"/>
    </row>
    <row r="5" spans="5:14" ht="18.75" customHeight="1">
      <c r="E5" s="41" t="s">
        <v>64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65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4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11</v>
      </c>
      <c r="G8" s="38" t="s">
        <v>52</v>
      </c>
      <c r="H8" s="39"/>
      <c r="I8" s="40"/>
      <c r="J8" s="36" t="s">
        <v>53</v>
      </c>
      <c r="K8" s="38" t="s">
        <v>10</v>
      </c>
      <c r="L8" s="39"/>
      <c r="M8" s="40"/>
      <c r="N8" s="29" t="s">
        <v>14</v>
      </c>
      <c r="O8" s="30"/>
    </row>
    <row r="9" spans="1:15" s="4" customFormat="1" ht="40.5" customHeight="1">
      <c r="A9" s="34"/>
      <c r="B9" s="34"/>
      <c r="C9" s="34"/>
      <c r="D9" s="34"/>
      <c r="E9" s="34"/>
      <c r="F9" s="37"/>
      <c r="G9" s="3" t="s">
        <v>18</v>
      </c>
      <c r="H9" s="6" t="s">
        <v>8</v>
      </c>
      <c r="I9" s="3" t="s">
        <v>9</v>
      </c>
      <c r="J9" s="37"/>
      <c r="K9" s="3" t="s">
        <v>12</v>
      </c>
      <c r="L9" s="3" t="s">
        <v>6</v>
      </c>
      <c r="M9" s="3" t="s">
        <v>13</v>
      </c>
      <c r="N9" s="31"/>
      <c r="O9" s="32"/>
    </row>
    <row r="10" spans="1:15" s="26" customFormat="1" ht="24.75" customHeight="1">
      <c r="A10" s="8">
        <v>1</v>
      </c>
      <c r="B10" s="16" t="s">
        <v>20</v>
      </c>
      <c r="C10" s="17" t="s">
        <v>21</v>
      </c>
      <c r="D10" s="18" t="s">
        <v>22</v>
      </c>
      <c r="E10" s="22" t="s">
        <v>23</v>
      </c>
      <c r="F10" s="27">
        <v>10</v>
      </c>
      <c r="G10" s="27">
        <v>8.5</v>
      </c>
      <c r="H10" s="13"/>
      <c r="I10" s="13">
        <f>G10</f>
        <v>8.5</v>
      </c>
      <c r="J10" s="13">
        <v>4</v>
      </c>
      <c r="K10" s="23">
        <f>ROUND((J10*7+I10*2+F10)/10,1)</f>
        <v>5.5</v>
      </c>
      <c r="L10" s="24" t="str">
        <f>IF(K10&gt;=8.5,"A",IF(K10&gt;=7,"B",IF(K10&gt;=5.5,"C",IF(K10&gt;=4,"D",IF(AND(K10&lt;4,K10&gt;=0),"F",IF(AND(F10="",I10="",J10=""),"I",IF(OR(F10&lt;&gt;"",I10&lt;&gt;"",J10&lt;&gt;""),"X","R")))))))</f>
        <v>C</v>
      </c>
      <c r="M10" s="25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26" customFormat="1" ht="24.75" customHeight="1">
      <c r="A11" s="8">
        <v>2</v>
      </c>
      <c r="B11" s="16" t="s">
        <v>47</v>
      </c>
      <c r="C11" s="17" t="s">
        <v>48</v>
      </c>
      <c r="D11" s="18" t="s">
        <v>49</v>
      </c>
      <c r="E11" s="22" t="s">
        <v>50</v>
      </c>
      <c r="F11" s="27">
        <v>10</v>
      </c>
      <c r="G11" s="27">
        <v>8</v>
      </c>
      <c r="H11" s="13"/>
      <c r="I11" s="13">
        <f>G11</f>
        <v>8</v>
      </c>
      <c r="J11" s="13">
        <v>0</v>
      </c>
      <c r="K11" s="23">
        <f>ROUND((J11*7+I11*2+F11)/10,1)</f>
        <v>2.6</v>
      </c>
      <c r="L11" s="24" t="str">
        <f>IF(K11&gt;=8.5,"A",IF(K11&gt;=7,"B",IF(K11&gt;=5.5,"C",IF(K11&gt;=4,"D",IF(AND(K11&lt;4,K11&gt;=0),"F",IF(AND(F11="",I11="",J11=""),"I",IF(OR(F11&lt;&gt;"",I11&lt;&gt;"",J11&lt;&gt;""),"X","R")))))))</f>
        <v>F</v>
      </c>
      <c r="M11" s="25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2:10" ht="15.75">
      <c r="B12" s="33" t="s">
        <v>78</v>
      </c>
      <c r="C12" s="33"/>
      <c r="D12" s="33"/>
      <c r="E12" s="33"/>
      <c r="F12" s="14"/>
      <c r="G12" s="15"/>
      <c r="H12" s="15"/>
      <c r="I12" s="15"/>
      <c r="J12" s="15"/>
    </row>
    <row r="13" spans="2:14" ht="15.75">
      <c r="B13" s="20" t="s">
        <v>54</v>
      </c>
      <c r="C13"/>
      <c r="D13" s="20"/>
      <c r="E13" s="43" t="s">
        <v>16</v>
      </c>
      <c r="F13" s="43"/>
      <c r="G13" s="43"/>
      <c r="H13" s="43" t="s">
        <v>17</v>
      </c>
      <c r="I13" s="43"/>
      <c r="J13" s="43"/>
      <c r="K13" s="20"/>
      <c r="L13" s="43" t="s">
        <v>55</v>
      </c>
      <c r="M13" s="43"/>
      <c r="N13" s="43"/>
    </row>
    <row r="14" spans="3:14" ht="15.75">
      <c r="C14" s="45"/>
      <c r="D14" s="45"/>
      <c r="E14" s="45"/>
      <c r="F14" s="1"/>
      <c r="H14" s="33"/>
      <c r="I14" s="33"/>
      <c r="J14" s="33"/>
      <c r="K14" s="33"/>
      <c r="L14" s="33"/>
      <c r="M14" s="33"/>
      <c r="N14" s="33"/>
    </row>
    <row r="15" spans="3:6" ht="15.75">
      <c r="C15" s="21"/>
      <c r="F15" s="1"/>
    </row>
    <row r="16" ht="15.75">
      <c r="F16" s="1"/>
    </row>
    <row r="17" ht="15.75">
      <c r="F17" s="1"/>
    </row>
    <row r="18" spans="2:14" ht="15.75">
      <c r="B18" s="43" t="s">
        <v>61</v>
      </c>
      <c r="C18" s="43"/>
      <c r="D18" s="11"/>
      <c r="E18" s="43" t="s">
        <v>58</v>
      </c>
      <c r="F18" s="43"/>
      <c r="G18" s="43"/>
      <c r="H18" s="43" t="s">
        <v>56</v>
      </c>
      <c r="I18" s="43"/>
      <c r="J18" s="43"/>
      <c r="K18" s="11"/>
      <c r="L18" s="20" t="s">
        <v>59</v>
      </c>
      <c r="M18" s="20"/>
      <c r="N18" s="20"/>
    </row>
    <row r="19" spans="2:13" ht="15.75">
      <c r="B19" s="9"/>
      <c r="C19" s="9"/>
      <c r="D19" s="9"/>
      <c r="E19" s="9"/>
      <c r="F19" s="11"/>
      <c r="G19" s="9"/>
      <c r="H19" s="9"/>
      <c r="I19" s="9"/>
      <c r="J19" s="9"/>
      <c r="K19" s="9"/>
      <c r="L19" s="10"/>
      <c r="M19" s="10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4:N1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8:C18"/>
    <mergeCell ref="E18:G18"/>
    <mergeCell ref="H18:J18"/>
    <mergeCell ref="N8:O9"/>
    <mergeCell ref="B12:E12"/>
    <mergeCell ref="E13:G13"/>
    <mergeCell ref="H13:J13"/>
    <mergeCell ref="L13:N13"/>
    <mergeCell ref="C14:E14"/>
    <mergeCell ref="H14:J14"/>
  </mergeCells>
  <printOptions/>
  <pageMargins left="0.17" right="0.18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zoomScalePageLayoutView="0" workbookViewId="0" topLeftCell="A7">
      <selection activeCell="K16" sqref="K16"/>
    </sheetView>
  </sheetViews>
  <sheetFormatPr defaultColWidth="9.140625" defaultRowHeight="12.75"/>
  <cols>
    <col min="1" max="1" width="4.57421875" style="1" bestFit="1" customWidth="1"/>
    <col min="2" max="2" width="12.8515625" style="1" customWidth="1"/>
    <col min="3" max="3" width="17.140625" style="1" customWidth="1"/>
    <col min="4" max="4" width="6.8515625" style="1" customWidth="1"/>
    <col min="5" max="5" width="11.140625" style="1" customWidth="1"/>
    <col min="6" max="6" width="9.7109375" style="12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5" customWidth="1"/>
    <col min="13" max="13" width="7.7109375" style="5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5.75">
      <c r="A1" s="42" t="s">
        <v>1</v>
      </c>
      <c r="B1" s="42"/>
      <c r="C1" s="42"/>
      <c r="D1" s="42"/>
      <c r="E1" s="43" t="s">
        <v>7</v>
      </c>
      <c r="F1" s="43"/>
      <c r="G1" s="43"/>
      <c r="H1" s="43"/>
      <c r="I1" s="43"/>
      <c r="J1" s="43"/>
      <c r="K1" s="43"/>
      <c r="L1" s="43"/>
      <c r="M1" s="43"/>
      <c r="N1" s="43"/>
    </row>
    <row r="2" spans="1:14" ht="19.5" customHeight="1">
      <c r="A2" s="44" t="s">
        <v>2</v>
      </c>
      <c r="B2" s="44"/>
      <c r="C2" s="44"/>
      <c r="D2" s="44"/>
      <c r="E2" s="43" t="s">
        <v>51</v>
      </c>
      <c r="F2" s="43"/>
      <c r="G2" s="43"/>
      <c r="H2" s="43"/>
      <c r="I2" s="43"/>
      <c r="J2" s="43"/>
      <c r="K2" s="43"/>
      <c r="L2" s="43"/>
      <c r="M2" s="43"/>
      <c r="N2" s="43"/>
    </row>
    <row r="3" spans="5:14" ht="20.25" customHeight="1">
      <c r="E3" s="45" t="s">
        <v>19</v>
      </c>
      <c r="F3" s="45"/>
      <c r="G3" s="45"/>
      <c r="H3" s="45"/>
      <c r="I3" s="45"/>
      <c r="J3" s="45"/>
      <c r="K3" s="45"/>
      <c r="L3" s="45"/>
      <c r="M3" s="45"/>
      <c r="N3" s="45"/>
    </row>
    <row r="4" spans="5:14" ht="18.75" customHeight="1">
      <c r="E4" s="43" t="s">
        <v>75</v>
      </c>
      <c r="F4" s="43"/>
      <c r="G4" s="43"/>
      <c r="H4" s="43"/>
      <c r="I4" s="43"/>
      <c r="J4" s="43"/>
      <c r="K4" s="43"/>
      <c r="L4" s="43"/>
      <c r="M4" s="43"/>
      <c r="N4" s="43"/>
    </row>
    <row r="5" spans="5:14" ht="18.75" customHeight="1">
      <c r="E5" s="41" t="s">
        <v>66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67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4" customFormat="1" ht="42" customHeight="1">
      <c r="A8" s="34" t="s">
        <v>0</v>
      </c>
      <c r="B8" s="34" t="s">
        <v>3</v>
      </c>
      <c r="C8" s="34" t="s">
        <v>4</v>
      </c>
      <c r="D8" s="34"/>
      <c r="E8" s="35" t="s">
        <v>5</v>
      </c>
      <c r="F8" s="36" t="s">
        <v>74</v>
      </c>
      <c r="G8" s="38" t="s">
        <v>52</v>
      </c>
      <c r="H8" s="39"/>
      <c r="I8" s="40"/>
      <c r="J8" s="36" t="s">
        <v>69</v>
      </c>
      <c r="K8" s="38" t="s">
        <v>10</v>
      </c>
      <c r="L8" s="39"/>
      <c r="M8" s="40"/>
      <c r="N8" s="29" t="s">
        <v>14</v>
      </c>
      <c r="O8" s="30"/>
    </row>
    <row r="9" spans="1:15" s="4" customFormat="1" ht="40.5" customHeight="1">
      <c r="A9" s="34"/>
      <c r="B9" s="34"/>
      <c r="C9" s="34"/>
      <c r="D9" s="34"/>
      <c r="E9" s="34"/>
      <c r="F9" s="37"/>
      <c r="G9" s="3" t="s">
        <v>18</v>
      </c>
      <c r="H9" s="6" t="s">
        <v>8</v>
      </c>
      <c r="I9" s="3" t="s">
        <v>9</v>
      </c>
      <c r="J9" s="37"/>
      <c r="K9" s="3" t="s">
        <v>12</v>
      </c>
      <c r="L9" s="3" t="s">
        <v>6</v>
      </c>
      <c r="M9" s="3" t="s">
        <v>13</v>
      </c>
      <c r="N9" s="31"/>
      <c r="O9" s="32"/>
    </row>
    <row r="10" spans="1:15" s="26" customFormat="1" ht="24.75" customHeight="1">
      <c r="A10" s="8">
        <v>1</v>
      </c>
      <c r="B10" s="16" t="s">
        <v>40</v>
      </c>
      <c r="C10" s="17" t="s">
        <v>41</v>
      </c>
      <c r="D10" s="18" t="s">
        <v>15</v>
      </c>
      <c r="E10" s="22" t="s">
        <v>42</v>
      </c>
      <c r="F10" s="19">
        <v>0</v>
      </c>
      <c r="G10" s="13">
        <v>0</v>
      </c>
      <c r="H10" s="13"/>
      <c r="I10" s="13">
        <f>G10</f>
        <v>0</v>
      </c>
      <c r="J10" s="13">
        <v>0</v>
      </c>
      <c r="K10" s="23">
        <f>ROUND((J10*6+I10*2+F10*2)/10,1)</f>
        <v>0</v>
      </c>
      <c r="L10" s="24" t="str">
        <f>IF(K10&gt;=8.5,"A",IF(K10&gt;=7,"B",IF(K10&gt;=5.5,"C",IF(K10&gt;=4,"D",IF(AND(K10&lt;4,K10&gt;=0),"F",IF(AND(F10="",I10="",J10=""),"I",IF(OR(F10&lt;&gt;"",I10&lt;&gt;"",J10&lt;&gt;""),"X","R")))))))</f>
        <v>F</v>
      </c>
      <c r="M10" s="25">
        <f>IF(L10="A",4,IF(L10="B",3,IF(L10="C",2,IF(L10="D",1,0))))</f>
        <v>0</v>
      </c>
      <c r="N10" s="7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26" customFormat="1" ht="24.75" customHeight="1">
      <c r="A11" s="8">
        <v>2</v>
      </c>
      <c r="B11" s="16" t="s">
        <v>43</v>
      </c>
      <c r="C11" s="17" t="s">
        <v>44</v>
      </c>
      <c r="D11" s="18" t="s">
        <v>45</v>
      </c>
      <c r="E11" s="22" t="s">
        <v>46</v>
      </c>
      <c r="F11" s="19">
        <v>4</v>
      </c>
      <c r="G11" s="13">
        <v>3</v>
      </c>
      <c r="H11" s="13"/>
      <c r="I11" s="13">
        <f>G11</f>
        <v>3</v>
      </c>
      <c r="J11" s="13">
        <v>0</v>
      </c>
      <c r="K11" s="23">
        <f>ROUND((J11*6+I11*2+F11*2)/10,1)</f>
        <v>1.4</v>
      </c>
      <c r="L11" s="24" t="str">
        <f>IF(K11&gt;=8.5,"A",IF(K11&gt;=7,"B",IF(K11&gt;=5.5,"C",IF(K11&gt;=4,"D",IF(AND(K11&lt;4,K11&gt;=0),"F",IF(AND(F11="",I11="",J11=""),"I",IF(OR(F11&lt;&gt;"",I11&lt;&gt;"",J11&lt;&gt;""),"X","R")))))))</f>
        <v>F</v>
      </c>
      <c r="M11" s="25">
        <f>IF(L11="A",4,IF(L11="B",3,IF(L11="C",2,IF(L11="D",1,0))))</f>
        <v>0</v>
      </c>
      <c r="N11" s="7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26" customFormat="1" ht="24.75" customHeight="1">
      <c r="A12" s="8">
        <v>3</v>
      </c>
      <c r="B12" s="16" t="s">
        <v>47</v>
      </c>
      <c r="C12" s="17" t="s">
        <v>48</v>
      </c>
      <c r="D12" s="18" t="s">
        <v>49</v>
      </c>
      <c r="E12" s="22" t="s">
        <v>50</v>
      </c>
      <c r="F12" s="19">
        <v>4</v>
      </c>
      <c r="G12" s="13">
        <v>3</v>
      </c>
      <c r="H12" s="13"/>
      <c r="I12" s="13">
        <f>G12</f>
        <v>3</v>
      </c>
      <c r="J12" s="13">
        <v>0</v>
      </c>
      <c r="K12" s="23">
        <f>ROUND((J12*6+I12*2+F12*2)/10,1)</f>
        <v>1.4</v>
      </c>
      <c r="L12" s="24" t="str">
        <f>IF(K12&gt;=8.5,"A",IF(K12&gt;=7,"B",IF(K12&gt;=5.5,"C",IF(K12&gt;=4,"D",IF(AND(K12&lt;4,K12&gt;=0),"F",IF(AND(F12="",I12="",J12=""),"I",IF(OR(F12&lt;&gt;"",I12&lt;&gt;"",J12&lt;&gt;""),"X","R")))))))</f>
        <v>F</v>
      </c>
      <c r="M12" s="25">
        <f>IF(L12="A",4,IF(L12="B",3,IF(L12="C",2,IF(L12="D",1,0))))</f>
        <v>0</v>
      </c>
      <c r="N12" s="7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2:10" ht="15.75">
      <c r="B13" s="33" t="s">
        <v>79</v>
      </c>
      <c r="C13" s="33"/>
      <c r="D13" s="33"/>
      <c r="E13" s="33"/>
      <c r="F13" s="14"/>
      <c r="G13" s="15"/>
      <c r="H13" s="15"/>
      <c r="I13" s="15"/>
      <c r="J13" s="15"/>
    </row>
    <row r="14" spans="2:14" ht="15.75">
      <c r="B14" s="20" t="s">
        <v>54</v>
      </c>
      <c r="C14"/>
      <c r="D14" s="20"/>
      <c r="E14" s="43" t="s">
        <v>16</v>
      </c>
      <c r="F14" s="43"/>
      <c r="G14" s="43"/>
      <c r="H14" s="43" t="s">
        <v>17</v>
      </c>
      <c r="I14" s="43"/>
      <c r="J14" s="43"/>
      <c r="K14" s="20"/>
      <c r="L14" s="43" t="s">
        <v>55</v>
      </c>
      <c r="M14" s="43"/>
      <c r="N14" s="43"/>
    </row>
    <row r="15" spans="3:14" ht="15.75">
      <c r="C15" s="45"/>
      <c r="D15" s="45"/>
      <c r="E15" s="45"/>
      <c r="F15" s="1"/>
      <c r="H15" s="33"/>
      <c r="I15" s="33"/>
      <c r="J15" s="33"/>
      <c r="K15" s="33"/>
      <c r="L15" s="33"/>
      <c r="M15" s="33"/>
      <c r="N15" s="33"/>
    </row>
    <row r="16" spans="3:6" ht="15.75">
      <c r="C16" s="21"/>
      <c r="F16" s="1"/>
    </row>
    <row r="17" ht="15.75">
      <c r="F17" s="1"/>
    </row>
    <row r="18" ht="15.75">
      <c r="F18" s="1"/>
    </row>
    <row r="19" spans="2:14" ht="15.75">
      <c r="B19" s="43" t="s">
        <v>61</v>
      </c>
      <c r="C19" s="43"/>
      <c r="D19" s="11"/>
      <c r="E19" s="43" t="s">
        <v>58</v>
      </c>
      <c r="F19" s="43"/>
      <c r="G19" s="43"/>
      <c r="H19" s="43" t="s">
        <v>56</v>
      </c>
      <c r="I19" s="43"/>
      <c r="J19" s="43"/>
      <c r="K19" s="11"/>
      <c r="L19" s="20" t="s">
        <v>59</v>
      </c>
      <c r="M19" s="20"/>
      <c r="N19" s="20"/>
    </row>
    <row r="20" spans="2:13" ht="15.75">
      <c r="B20" s="9"/>
      <c r="C20" s="9"/>
      <c r="D20" s="9"/>
      <c r="E20" s="9"/>
      <c r="F20" s="11"/>
      <c r="G20" s="9"/>
      <c r="H20" s="9"/>
      <c r="I20" s="9"/>
      <c r="J20" s="9"/>
      <c r="K20" s="9"/>
      <c r="L20" s="10"/>
      <c r="M20" s="10"/>
    </row>
  </sheetData>
  <sheetProtection/>
  <mergeCells count="27">
    <mergeCell ref="K8:M8"/>
    <mergeCell ref="A1:D1"/>
    <mergeCell ref="E1:N1"/>
    <mergeCell ref="A2:D2"/>
    <mergeCell ref="E2:N2"/>
    <mergeCell ref="E3:N3"/>
    <mergeCell ref="E4:N4"/>
    <mergeCell ref="K15:N15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B19:C19"/>
    <mergeCell ref="E19:G19"/>
    <mergeCell ref="H19:J19"/>
    <mergeCell ref="N8:O9"/>
    <mergeCell ref="B13:E13"/>
    <mergeCell ref="E14:G14"/>
    <mergeCell ref="H14:J14"/>
    <mergeCell ref="L14:N14"/>
    <mergeCell ref="C15:E15"/>
    <mergeCell ref="H15:J15"/>
  </mergeCells>
  <printOptions/>
  <pageMargins left="0.2" right="0.16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thbao</cp:lastModifiedBy>
  <cp:lastPrinted>2017-11-17T01:48:19Z</cp:lastPrinted>
  <dcterms:created xsi:type="dcterms:W3CDTF">2009-09-21T02:41:34Z</dcterms:created>
  <dcterms:modified xsi:type="dcterms:W3CDTF">2017-11-29T02:52:05Z</dcterms:modified>
  <cp:category/>
  <cp:version/>
  <cp:contentType/>
  <cp:contentStatus/>
</cp:coreProperties>
</file>