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hoccs2HL" sheetId="1" r:id="rId1"/>
    <sheet name="HHHHHL" sheetId="2" r:id="rId2"/>
    <sheet name="ĐLoi L2" sheetId="3" r:id="rId3"/>
    <sheet name="Thuy luc L2" sheetId="4" r:id="rId4"/>
    <sheet name="CHĐ L2" sheetId="5" r:id="rId5"/>
    <sheet name="CKC1 L2" sheetId="6" r:id="rId6"/>
    <sheet name="TĐ L2" sheetId="7" r:id="rId7"/>
    <sheet name="SBVL L2" sheetId="8" r:id="rId8"/>
  </sheets>
  <definedNames/>
  <calcPr fullCalcOnLoad="1"/>
</workbook>
</file>

<file path=xl/sharedStrings.xml><?xml version="1.0" encoding="utf-8"?>
<sst xmlns="http://schemas.openxmlformats.org/spreadsheetml/2006/main" count="474" uniqueCount="141">
  <si>
    <t>ĐẠI HỌC HUẾ</t>
  </si>
  <si>
    <t>BẢNG GHI ĐIỂM</t>
  </si>
  <si>
    <t>PHÂN HIỆU ĐHH TẠI QUẢNG TRỊ</t>
  </si>
  <si>
    <t>LỚP: KỸ THUẬT CÔNG TRÌNH XÂY DỰNG K6</t>
  </si>
  <si>
    <t>NIÊN KHÓA: 2014 - 2019</t>
  </si>
  <si>
    <t>Học kỳ II - Năm học: 2015 - 2016 (Học Lại)</t>
  </si>
  <si>
    <t>HỌC PHẦN:  Cơ học cơ sở 2                             SỐ TC: 3</t>
  </si>
  <si>
    <t>Giảng viên:  ThS. Lê Thị Hạnh</t>
  </si>
  <si>
    <t>STT</t>
  </si>
  <si>
    <t>MÃ SV</t>
  </si>
  <si>
    <t>HỌ VÀ TÊN</t>
  </si>
  <si>
    <t>NGÀY
 SINH</t>
  </si>
  <si>
    <t>ĐIỂM THÁI ĐỘ HỌC TẬP (M1-HS 1)</t>
  </si>
  <si>
    <t>ĐIỂM KIỂM TRA ĐỊNH KỲ (M2 - HS 2)</t>
  </si>
  <si>
    <t>ĐIỂM THI KẾT THÚC HỌC PHẦN (M3 - HS 7)</t>
  </si>
  <si>
    <t>ĐIỂM TRUNG BÌNH CHUNG</t>
  </si>
  <si>
    <t>XẾP LOẠI</t>
  </si>
  <si>
    <t xml:space="preserve"> M 2.1</t>
  </si>
  <si>
    <t>M 2.2</t>
  </si>
  <si>
    <t>TBC M2</t>
  </si>
  <si>
    <t>ĐIỂM SỐ HỆ 10</t>
  </si>
  <si>
    <t>ĐIỂM CHỮ</t>
  </si>
  <si>
    <t>ĐIỂM SỐ HỆ 4</t>
  </si>
  <si>
    <t>14Q1021013</t>
  </si>
  <si>
    <t xml:space="preserve">Dương Văn </t>
  </si>
  <si>
    <t>Cương</t>
  </si>
  <si>
    <t>14Q1021018</t>
  </si>
  <si>
    <t xml:space="preserve">Hoàng Văn </t>
  </si>
  <si>
    <t>Mạnh</t>
  </si>
  <si>
    <t>Danh sách này gồm có 2 sinh viên./.</t>
  </si>
  <si>
    <t>Xác nhận của Phòng ĐT - KHCN</t>
  </si>
  <si>
    <t>Người đọc điểm</t>
  </si>
  <si>
    <t>Người vào điểm</t>
  </si>
  <si>
    <t>Người dò điểm</t>
  </si>
  <si>
    <t>ThS. Vũ Trung Kiên</t>
  </si>
  <si>
    <t>Phan Thị Thoa</t>
  </si>
  <si>
    <t>Nguyễn Thị Thi</t>
  </si>
  <si>
    <t>Nguyễn Nữ Thanh Thảo</t>
  </si>
  <si>
    <t>HỌC PHẦN:  Hình học hoạ hình                                        SỐ TC: 2</t>
  </si>
  <si>
    <t>Giảng viên:  ThS. Đoàn Thị Lan</t>
  </si>
  <si>
    <t>14Q1021004</t>
  </si>
  <si>
    <t>Nguyễn Gia Ngọc</t>
  </si>
  <si>
    <t>Khánh</t>
  </si>
  <si>
    <t>02.09.1995</t>
  </si>
  <si>
    <t>14Q1021025</t>
  </si>
  <si>
    <t xml:space="preserve">Hoàng Phước </t>
  </si>
  <si>
    <t>Thanh</t>
  </si>
  <si>
    <t>Danh sách này gồm có 3 sinh viên./.</t>
  </si>
  <si>
    <t xml:space="preserve">  </t>
  </si>
  <si>
    <t>Nguyễn Ngọc Thuỷ Tiên</t>
  </si>
  <si>
    <t>ThS. Hà Thị Ngọc Diệu</t>
  </si>
  <si>
    <t>ThS. Nguyễn Hải Đăng</t>
  </si>
  <si>
    <t>Học kỳ II - Năm học: 2015 - 2016(Lần 2)</t>
  </si>
  <si>
    <t>HỌC PHẦN:  Đường lối cách mạng của ĐCS Việt Nam             SỐ TÍN CHỈ: 3</t>
  </si>
  <si>
    <t>Giảng viên:   ThS. Bùi Thị Cam</t>
  </si>
  <si>
    <t>M 2.1</t>
  </si>
  <si>
    <t>14Q1021003</t>
  </si>
  <si>
    <t>Lê Chánh</t>
  </si>
  <si>
    <t>Huy</t>
  </si>
  <si>
    <t>29.07.1996</t>
  </si>
  <si>
    <t>14Q1021005</t>
  </si>
  <si>
    <t>Phạm Phước Nam</t>
  </si>
  <si>
    <t>20.01.1994</t>
  </si>
  <si>
    <t>Hà Thị Ngọc Diệu</t>
  </si>
  <si>
    <t>Học kỳ II - Năm học: 2015 - 2016 (lần 2)</t>
  </si>
  <si>
    <t>HỌC PHẦN:  Thuỷ lực                            SỐ TÍN CHỈ: 2</t>
  </si>
  <si>
    <t>Giảng viên: KS. Tạ Quang Tài</t>
  </si>
  <si>
    <t>14Q1021014</t>
  </si>
  <si>
    <t>Nguyễn Quang</t>
  </si>
  <si>
    <t>Đạt</t>
  </si>
  <si>
    <t>06.12.1995</t>
  </si>
  <si>
    <t>14Q1021017</t>
  </si>
  <si>
    <t>Mai Thị Thúy</t>
  </si>
  <si>
    <t>Linh</t>
  </si>
  <si>
    <t>25.09.1995</t>
  </si>
  <si>
    <t>Hoàng Văn</t>
  </si>
  <si>
    <t>25.10.1995</t>
  </si>
  <si>
    <t>14Q1021030</t>
  </si>
  <si>
    <t>Hồ Đức</t>
  </si>
  <si>
    <t>Trung</t>
  </si>
  <si>
    <t>10.10.1996</t>
  </si>
  <si>
    <t>Danh sách này gồm có 6 sinh viên./.</t>
  </si>
  <si>
    <t>Học kỳ II - Năm học: 2015 - 2016 ( Lần 2)</t>
  </si>
  <si>
    <t>HỌC PHẦN:  Cơ học đất                           SỐ TÍN CHỈ: 3</t>
  </si>
  <si>
    <t>Giảng viên: ThS. Nguyễn Hải Đăng</t>
  </si>
  <si>
    <t>14Q1021011</t>
  </si>
  <si>
    <t>Trịnh Hồng</t>
  </si>
  <si>
    <t>Ân</t>
  </si>
  <si>
    <t>08.01.1996</t>
  </si>
  <si>
    <t>Dương Văn</t>
  </si>
  <si>
    <t>20.10.1996</t>
  </si>
  <si>
    <t>14Q1021007</t>
  </si>
  <si>
    <t>Tống Phước Anh</t>
  </si>
  <si>
    <t>Khoa</t>
  </si>
  <si>
    <t>23.01.1996</t>
  </si>
  <si>
    <t>14Q1021016</t>
  </si>
  <si>
    <t>Trần Hoàng</t>
  </si>
  <si>
    <t>Lân</t>
  </si>
  <si>
    <t>07.12.1996</t>
  </si>
  <si>
    <t>14Q1021008</t>
  </si>
  <si>
    <t>Lê Thanh</t>
  </si>
  <si>
    <t>Mãn</t>
  </si>
  <si>
    <t>29.01.1996</t>
  </si>
  <si>
    <t>Hoàng Phuớc</t>
  </si>
  <si>
    <t>23.08.1996</t>
  </si>
  <si>
    <t>14Q1021026</t>
  </si>
  <si>
    <t>Hồ Văn</t>
  </si>
  <si>
    <t>Thành</t>
  </si>
  <si>
    <t>10.01.1996</t>
  </si>
  <si>
    <t>14Q1021010</t>
  </si>
  <si>
    <t>Nguyễn Minh</t>
  </si>
  <si>
    <t>01.08.1996</t>
  </si>
  <si>
    <t>Danh sách này gồm có 15 sinh viên./.</t>
  </si>
  <si>
    <t>Học kỳ II - Năm học: 2015 - 2016 (Lần 2)</t>
  </si>
  <si>
    <t>HỌC PHẦN:  Cơ kết cấu 1       SỐ TÍN CHỈ: 2</t>
  </si>
  <si>
    <t>Giảng viên:  TS. Hồ Sỹ Thái</t>
  </si>
  <si>
    <t xml:space="preserve"> </t>
  </si>
  <si>
    <t>HỌC PHẦN:  Trắc địa và thực hành trắc địa                          SỐ TÍN CHỈ: 3</t>
  </si>
  <si>
    <t>Giảng viên: ThS. Vũ Trung Kiên</t>
  </si>
  <si>
    <t>ĐIỂM KIỂM TRA ĐỊNH KỲ (M2 - HS 3)</t>
  </si>
  <si>
    <t>ĐIỂM THI KẾT THÚC HỌC PHẦN (M3 - HS 6)</t>
  </si>
  <si>
    <t>THỰC HÀNH M 2.2</t>
  </si>
  <si>
    <t>14Q1021001</t>
  </si>
  <si>
    <t>Trần Anh</t>
  </si>
  <si>
    <t>Bảo</t>
  </si>
  <si>
    <t>20.08.1996</t>
  </si>
  <si>
    <t>HỌC PHẦN:  Sức bền vật liệu 2         SỐ TÍN CHỈ: 2</t>
  </si>
  <si>
    <t>Giảng viên:   ThS. Thái Hoàng Phong</t>
  </si>
  <si>
    <t>14Q1021002</t>
  </si>
  <si>
    <t>Hồ Sỹ</t>
  </si>
  <si>
    <t>Đức</t>
  </si>
  <si>
    <t>13.09.1995</t>
  </si>
  <si>
    <t>14Q1021006</t>
  </si>
  <si>
    <t>Nguyễn Văn</t>
  </si>
  <si>
    <t>30.08.1995</t>
  </si>
  <si>
    <t>14Q1021027</t>
  </si>
  <si>
    <t>20.08.1995</t>
  </si>
  <si>
    <t>14Q1021029</t>
  </si>
  <si>
    <t>Trịnh</t>
  </si>
  <si>
    <t>08.05.1995</t>
  </si>
  <si>
    <t>Danh sách này gồm có 19 sinh viên./.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</si>
</sst>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M/D/YYYY"/>
    <numFmt numFmtId="167" formatCode="0"/>
    <numFmt numFmtId="168" formatCode="_(* #,##0.00_);_(* \(#,##0.00\);_(* \-??_);_(@_)"/>
    <numFmt numFmtId="169" formatCode="@"/>
  </numFmts>
  <fonts count="1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7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5" fillId="0" borderId="0" xfId="0" applyFont="1" applyAlignment="1">
      <alignment/>
    </xf>
    <xf numFmtId="164" fontId="7" fillId="0" borderId="1" xfId="0" applyFont="1" applyFill="1" applyBorder="1" applyAlignment="1">
      <alignment horizontal="center" vertical="center"/>
    </xf>
    <xf numFmtId="164" fontId="7" fillId="0" borderId="1" xfId="20" applyFont="1" applyBorder="1" applyAlignment="1">
      <alignment horizontal="left" vertical="center"/>
      <protection/>
    </xf>
    <xf numFmtId="164" fontId="7" fillId="0" borderId="2" xfId="20" applyFont="1" applyBorder="1" applyAlignment="1">
      <alignment horizontal="left" vertical="center"/>
      <protection/>
    </xf>
    <xf numFmtId="164" fontId="7" fillId="0" borderId="3" xfId="20" applyFont="1" applyBorder="1" applyAlignment="1">
      <alignment horizontal="left" vertical="center"/>
      <protection/>
    </xf>
    <xf numFmtId="166" fontId="7" fillId="0" borderId="1" xfId="20" applyNumberFormat="1" applyFont="1" applyBorder="1" applyAlignment="1">
      <alignment horizontal="left" vertical="center"/>
      <protection/>
    </xf>
    <xf numFmtId="165" fontId="2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8" fontId="6" fillId="0" borderId="1" xfId="15" applyFont="1" applyFill="1" applyBorder="1" applyAlignment="1" applyProtection="1">
      <alignment horizontal="center" vertical="center"/>
      <protection/>
    </xf>
    <xf numFmtId="164" fontId="6" fillId="0" borderId="1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0" xfId="0" applyFont="1" applyFill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6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8" fontId="6" fillId="0" borderId="0" xfId="15" applyFont="1" applyFill="1" applyBorder="1" applyAlignment="1" applyProtection="1">
      <alignment horizontal="center" vertical="center"/>
      <protection/>
    </xf>
    <xf numFmtId="164" fontId="6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5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 vertical="center"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/>
    </xf>
    <xf numFmtId="164" fontId="9" fillId="0" borderId="4" xfId="0" applyFont="1" applyBorder="1" applyAlignment="1">
      <alignment horizontal="left" vertical="center"/>
    </xf>
    <xf numFmtId="164" fontId="9" fillId="0" borderId="2" xfId="0" applyFont="1" applyBorder="1" applyAlignment="1">
      <alignment vertical="center"/>
    </xf>
    <xf numFmtId="164" fontId="9" fillId="0" borderId="3" xfId="0" applyFont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6" fontId="7" fillId="0" borderId="1" xfId="20" applyNumberFormat="1" applyFont="1" applyBorder="1" applyAlignment="1">
      <alignment horizontal="center" vertical="center"/>
      <protection/>
    </xf>
    <xf numFmtId="164" fontId="2" fillId="0" borderId="1" xfId="0" applyFont="1" applyBorder="1" applyAlignment="1">
      <alignment/>
    </xf>
    <xf numFmtId="164" fontId="7" fillId="0" borderId="1" xfId="0" applyFont="1" applyBorder="1" applyAlignment="1">
      <alignment horizontal="left" vertical="center" wrapText="1"/>
    </xf>
    <xf numFmtId="164" fontId="7" fillId="0" borderId="2" xfId="0" applyFont="1" applyBorder="1" applyAlignment="1">
      <alignment horizontal="left" vertical="center"/>
    </xf>
    <xf numFmtId="164" fontId="7" fillId="0" borderId="3" xfId="0" applyFont="1" applyBorder="1" applyAlignment="1">
      <alignment horizontal="left" vertical="center"/>
    </xf>
    <xf numFmtId="166" fontId="7" fillId="0" borderId="1" xfId="0" applyNumberFormat="1" applyFont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5" fillId="0" borderId="5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/>
    </xf>
    <xf numFmtId="164" fontId="9" fillId="0" borderId="2" xfId="0" applyFont="1" applyBorder="1" applyAlignment="1">
      <alignment/>
    </xf>
    <xf numFmtId="164" fontId="9" fillId="0" borderId="3" xfId="0" applyFont="1" applyBorder="1" applyAlignment="1">
      <alignment/>
    </xf>
    <xf numFmtId="165" fontId="10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 wrapText="1"/>
    </xf>
    <xf numFmtId="165" fontId="8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7" fontId="2" fillId="0" borderId="1" xfId="0" applyNumberFormat="1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center"/>
    </xf>
    <xf numFmtId="164" fontId="7" fillId="0" borderId="1" xfId="0" applyFont="1" applyBorder="1" applyAlignment="1">
      <alignment horizontal="center" vertical="center"/>
    </xf>
    <xf numFmtId="169" fontId="11" fillId="2" borderId="1" xfId="0" applyNumberFormat="1" applyFont="1" applyFill="1" applyBorder="1" applyAlignment="1">
      <alignment/>
    </xf>
    <xf numFmtId="169" fontId="11" fillId="2" borderId="2" xfId="0" applyNumberFormat="1" applyFont="1" applyFill="1" applyBorder="1" applyAlignment="1">
      <alignment/>
    </xf>
    <xf numFmtId="169" fontId="11" fillId="2" borderId="3" xfId="0" applyNumberFormat="1" applyFont="1" applyFill="1" applyBorder="1" applyAlignment="1">
      <alignment/>
    </xf>
    <xf numFmtId="169" fontId="11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 wrapText="1"/>
    </xf>
    <xf numFmtId="167" fontId="7" fillId="0" borderId="1" xfId="0" applyNumberFormat="1" applyFont="1" applyBorder="1" applyAlignment="1">
      <alignment horizontal="center"/>
    </xf>
    <xf numFmtId="164" fontId="11" fillId="0" borderId="1" xfId="0" applyFont="1" applyBorder="1" applyAlignment="1">
      <alignment/>
    </xf>
    <xf numFmtId="164" fontId="11" fillId="0" borderId="2" xfId="0" applyFont="1" applyBorder="1" applyAlignment="1">
      <alignment/>
    </xf>
    <xf numFmtId="164" fontId="11" fillId="0" borderId="3" xfId="0" applyFont="1" applyBorder="1" applyAlignment="1">
      <alignment/>
    </xf>
    <xf numFmtId="166" fontId="11" fillId="0" borderId="1" xfId="0" applyNumberFormat="1" applyFont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 vertical="center"/>
    </xf>
    <xf numFmtId="165" fontId="10" fillId="2" borderId="2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4" fontId="11" fillId="2" borderId="1" xfId="0" applyFont="1" applyFill="1" applyBorder="1" applyAlignment="1">
      <alignment/>
    </xf>
    <xf numFmtId="164" fontId="11" fillId="2" borderId="2" xfId="0" applyFont="1" applyFill="1" applyBorder="1" applyAlignment="1">
      <alignment/>
    </xf>
    <xf numFmtId="164" fontId="11" fillId="2" borderId="3" xfId="0" applyFont="1" applyFill="1" applyBorder="1" applyAlignment="1">
      <alignment/>
    </xf>
    <xf numFmtId="166" fontId="1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4" fillId="2" borderId="0" xfId="0" applyFont="1" applyFill="1" applyAlignment="1">
      <alignment/>
    </xf>
    <xf numFmtId="169" fontId="10" fillId="2" borderId="1" xfId="0" applyNumberFormat="1" applyFont="1" applyFill="1" applyBorder="1" applyAlignment="1">
      <alignment/>
    </xf>
    <xf numFmtId="169" fontId="12" fillId="2" borderId="2" xfId="0" applyNumberFormat="1" applyFont="1" applyFill="1" applyBorder="1" applyAlignment="1">
      <alignment/>
    </xf>
    <xf numFmtId="169" fontId="12" fillId="2" borderId="3" xfId="0" applyNumberFormat="1" applyFont="1" applyFill="1" applyBorder="1" applyAlignment="1">
      <alignment/>
    </xf>
    <xf numFmtId="169" fontId="12" fillId="2" borderId="1" xfId="0" applyNumberFormat="1" applyFont="1" applyFill="1" applyBorder="1" applyAlignment="1">
      <alignment horizontal="center"/>
    </xf>
    <xf numFmtId="164" fontId="10" fillId="0" borderId="1" xfId="0" applyFont="1" applyBorder="1" applyAlignment="1">
      <alignment/>
    </xf>
    <xf numFmtId="164" fontId="12" fillId="0" borderId="2" xfId="0" applyFont="1" applyBorder="1" applyAlignment="1">
      <alignment/>
    </xf>
    <xf numFmtId="164" fontId="12" fillId="0" borderId="3" xfId="0" applyFont="1" applyBorder="1" applyAlignment="1">
      <alignment/>
    </xf>
    <xf numFmtId="166" fontId="12" fillId="0" borderId="1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66750" y="361950"/>
          <a:ext cx="1362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66750" y="361950"/>
          <a:ext cx="1362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66750" y="361950"/>
          <a:ext cx="1362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66750" y="361950"/>
          <a:ext cx="1362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66750" y="361950"/>
          <a:ext cx="1362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66750" y="361950"/>
          <a:ext cx="1362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66750" y="361950"/>
          <a:ext cx="1362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66750" y="361950"/>
          <a:ext cx="1362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66750" y="361950"/>
          <a:ext cx="1362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66750" y="361950"/>
          <a:ext cx="1362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66750" y="361950"/>
          <a:ext cx="1362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66750" y="361950"/>
          <a:ext cx="1362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66750" y="361950"/>
          <a:ext cx="1362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66750" y="361950"/>
          <a:ext cx="1362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66750" y="361950"/>
          <a:ext cx="1362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66750" y="361950"/>
          <a:ext cx="1362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66750" y="361950"/>
          <a:ext cx="1362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66750" y="361950"/>
          <a:ext cx="1362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66750" y="361950"/>
          <a:ext cx="1362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66750" y="361950"/>
          <a:ext cx="1362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66750" y="361950"/>
          <a:ext cx="1476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66750" y="361950"/>
          <a:ext cx="1476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66750" y="361950"/>
          <a:ext cx="1476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66750" y="361950"/>
          <a:ext cx="1476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66750" y="361950"/>
          <a:ext cx="1476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66750" y="361950"/>
          <a:ext cx="1476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66750" y="361950"/>
          <a:ext cx="1476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66750" y="361950"/>
          <a:ext cx="1476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66750" y="361950"/>
          <a:ext cx="1476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66750" y="361950"/>
          <a:ext cx="1476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66750" y="361950"/>
          <a:ext cx="1476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66750" y="361950"/>
          <a:ext cx="1476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66750" y="361950"/>
          <a:ext cx="1476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66750" y="361950"/>
          <a:ext cx="1476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66750" y="361950"/>
          <a:ext cx="1476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66750" y="361950"/>
          <a:ext cx="1476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66750" y="361950"/>
          <a:ext cx="1476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66750" y="361950"/>
          <a:ext cx="1476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66750" y="361950"/>
          <a:ext cx="1476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66750" y="361950"/>
          <a:ext cx="1476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09575"/>
          <a:ext cx="1362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28650" y="409575"/>
          <a:ext cx="1419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09575"/>
          <a:ext cx="1343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09575"/>
          <a:ext cx="1343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09575"/>
          <a:ext cx="1343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18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5.140625" style="1" customWidth="1"/>
    <col min="2" max="2" width="12.140625" style="1" customWidth="1"/>
    <col min="3" max="3" width="13.140625" style="1" customWidth="1"/>
    <col min="4" max="4" width="6.7109375" style="1" customWidth="1"/>
    <col min="5" max="5" width="12.421875" style="1" customWidth="1"/>
    <col min="6" max="6" width="9.7109375" style="2" customWidth="1"/>
    <col min="7" max="7" width="8.140625" style="2" customWidth="1"/>
    <col min="8" max="8" width="5.8515625" style="1" customWidth="1"/>
    <col min="9" max="9" width="7.57421875" style="1" customWidth="1"/>
    <col min="10" max="10" width="10.8515625" style="1" customWidth="1"/>
    <col min="11" max="11" width="8.7109375" style="1" customWidth="1"/>
    <col min="12" max="12" width="6.57421875" style="3" customWidth="1"/>
    <col min="13" max="13" width="7.7109375" style="3" customWidth="1"/>
    <col min="14" max="14" width="10.140625" style="1" customWidth="1"/>
    <col min="15" max="15" width="13.00390625" style="1" customWidth="1"/>
    <col min="16" max="16384" width="9.140625" style="1" customWidth="1"/>
  </cols>
  <sheetData>
    <row r="1" spans="1:14" ht="12.75">
      <c r="A1" s="4" t="s">
        <v>0</v>
      </c>
      <c r="B1" s="4"/>
      <c r="C1" s="4"/>
      <c r="D1" s="4"/>
      <c r="E1" s="5" t="s">
        <v>1</v>
      </c>
      <c r="F1" s="5"/>
      <c r="G1" s="5"/>
      <c r="H1" s="5"/>
      <c r="I1" s="5"/>
      <c r="J1" s="5"/>
      <c r="K1" s="5"/>
      <c r="L1" s="5"/>
      <c r="M1" s="5"/>
      <c r="N1" s="5"/>
    </row>
    <row r="2" spans="1:14" ht="15.75" customHeight="1">
      <c r="A2" s="6" t="s">
        <v>2</v>
      </c>
      <c r="B2" s="6"/>
      <c r="C2" s="6"/>
      <c r="D2" s="6"/>
      <c r="E2" s="5" t="s">
        <v>3</v>
      </c>
      <c r="F2" s="5"/>
      <c r="G2" s="5"/>
      <c r="H2" s="5"/>
      <c r="I2" s="5"/>
      <c r="J2" s="5"/>
      <c r="K2" s="5"/>
      <c r="L2" s="5"/>
      <c r="M2" s="5"/>
      <c r="N2" s="5"/>
    </row>
    <row r="3" spans="5:14" ht="20.25" customHeight="1">
      <c r="E3" s="4" t="s">
        <v>4</v>
      </c>
      <c r="F3" s="4"/>
      <c r="G3" s="4"/>
      <c r="H3" s="4"/>
      <c r="I3" s="4"/>
      <c r="J3" s="4"/>
      <c r="K3" s="4"/>
      <c r="L3" s="4"/>
      <c r="M3" s="4"/>
      <c r="N3" s="4"/>
    </row>
    <row r="4" spans="5:14" ht="18.75" customHeight="1">
      <c r="E4" s="5" t="s">
        <v>5</v>
      </c>
      <c r="F4" s="5"/>
      <c r="G4" s="5"/>
      <c r="H4" s="5"/>
      <c r="I4" s="5"/>
      <c r="J4" s="5"/>
      <c r="K4" s="5"/>
      <c r="L4" s="5"/>
      <c r="M4" s="5"/>
      <c r="N4" s="5"/>
    </row>
    <row r="5" spans="5:14" ht="18.75" customHeight="1">
      <c r="E5" s="7" t="s">
        <v>6</v>
      </c>
      <c r="F5" s="7"/>
      <c r="G5" s="7"/>
      <c r="H5" s="7"/>
      <c r="I5" s="7"/>
      <c r="J5" s="7"/>
      <c r="K5" s="7"/>
      <c r="L5" s="7"/>
      <c r="M5" s="7"/>
      <c r="N5" s="7"/>
    </row>
    <row r="6" spans="5:14" ht="16.5" customHeight="1">
      <c r="E6" s="7" t="s">
        <v>7</v>
      </c>
      <c r="F6" s="7"/>
      <c r="G6" s="7"/>
      <c r="H6" s="7"/>
      <c r="I6" s="7"/>
      <c r="J6" s="7"/>
      <c r="K6" s="7"/>
      <c r="L6" s="7"/>
      <c r="M6" s="7"/>
      <c r="N6" s="7"/>
    </row>
    <row r="7" spans="1:16" s="12" customFormat="1" ht="29.25" customHeight="1">
      <c r="A7" s="8" t="s">
        <v>8</v>
      </c>
      <c r="B7" s="8" t="s">
        <v>9</v>
      </c>
      <c r="C7" s="8" t="s">
        <v>10</v>
      </c>
      <c r="D7" s="8"/>
      <c r="E7" s="9" t="s">
        <v>11</v>
      </c>
      <c r="F7" s="10" t="s">
        <v>12</v>
      </c>
      <c r="G7" s="9" t="s">
        <v>13</v>
      </c>
      <c r="H7" s="9"/>
      <c r="I7" s="9"/>
      <c r="J7" s="9" t="s">
        <v>14</v>
      </c>
      <c r="K7" s="9" t="s">
        <v>15</v>
      </c>
      <c r="L7" s="9"/>
      <c r="M7" s="9"/>
      <c r="N7" s="8" t="s">
        <v>16</v>
      </c>
      <c r="O7" s="8"/>
      <c r="P7" s="11"/>
    </row>
    <row r="8" spans="1:16" s="12" customFormat="1" ht="37.5" customHeight="1">
      <c r="A8" s="8"/>
      <c r="B8" s="8"/>
      <c r="C8" s="8"/>
      <c r="D8" s="8"/>
      <c r="E8" s="9"/>
      <c r="F8" s="10"/>
      <c r="G8" s="10" t="s">
        <v>17</v>
      </c>
      <c r="H8" s="8" t="s">
        <v>18</v>
      </c>
      <c r="I8" s="9" t="s">
        <v>19</v>
      </c>
      <c r="J8" s="9"/>
      <c r="K8" s="9" t="s">
        <v>20</v>
      </c>
      <c r="L8" s="9" t="s">
        <v>21</v>
      </c>
      <c r="M8" s="9" t="s">
        <v>22</v>
      </c>
      <c r="N8" s="8"/>
      <c r="O8" s="8"/>
      <c r="P8" s="11"/>
    </row>
    <row r="9" spans="1:16" s="25" customFormat="1" ht="19.5" customHeight="1">
      <c r="A9" s="13">
        <v>1</v>
      </c>
      <c r="B9" s="14" t="s">
        <v>23</v>
      </c>
      <c r="C9" s="15" t="s">
        <v>24</v>
      </c>
      <c r="D9" s="16" t="s">
        <v>25</v>
      </c>
      <c r="E9" s="17">
        <v>35358</v>
      </c>
      <c r="F9" s="18">
        <v>9</v>
      </c>
      <c r="G9" s="18">
        <v>10</v>
      </c>
      <c r="H9" s="19"/>
      <c r="I9" s="20">
        <f>G9</f>
        <v>10</v>
      </c>
      <c r="J9" s="20">
        <v>7</v>
      </c>
      <c r="K9" s="21">
        <f>ROUND((J9*7+I9*2+F9)/10,1)</f>
        <v>7.8</v>
      </c>
      <c r="L9" s="19" t="str">
        <f>IF(K9&gt;=8.5,"A",IF(K9&gt;=7,"B",IF(K9&gt;=5.5,"C",IF(K9&gt;=4,"D",IF(AND(K9&lt;4,K9&gt;=0),"F",IF(AND(F9="",I9="",#REF!=""),"I",IF(OR(F9&lt;&gt;"",I9&lt;&gt;"",#REF!&lt;&gt;""),"X","R")))))))</f>
        <v>B</v>
      </c>
      <c r="M9" s="22">
        <f>IF(L9="A",4,IF(L9="B",3,IF(L9="C",2,IF(L9="D",1,0))))</f>
        <v>3</v>
      </c>
      <c r="N9" s="23" t="str">
        <f>IF(L9="A","GIỎI",IF(L9="B","KHÁ",IF(L9="C","TB",IF(L9="D","TB YẾU","KÉM"))))</f>
        <v>KHÁ</v>
      </c>
      <c r="O9" s="24" t="str">
        <f>IF(OR(K9&lt;4,J9&lt;=2),"KHÔNG ĐẠT","ĐẠT")</f>
        <v>ĐẠT</v>
      </c>
      <c r="P9" s="1"/>
    </row>
    <row r="10" spans="1:16" ht="19.5" customHeight="1">
      <c r="A10" s="13">
        <v>2</v>
      </c>
      <c r="B10" s="14" t="s">
        <v>26</v>
      </c>
      <c r="C10" s="15" t="s">
        <v>27</v>
      </c>
      <c r="D10" s="16" t="s">
        <v>28</v>
      </c>
      <c r="E10" s="17">
        <v>34997</v>
      </c>
      <c r="F10" s="18">
        <v>9</v>
      </c>
      <c r="G10" s="18">
        <v>9</v>
      </c>
      <c r="H10" s="19"/>
      <c r="I10" s="20">
        <f>G10</f>
        <v>9</v>
      </c>
      <c r="J10" s="20">
        <v>8.5</v>
      </c>
      <c r="K10" s="21">
        <f>ROUND((J10*7+I10*2+F10)/10,1)</f>
        <v>8.7</v>
      </c>
      <c r="L10" s="19" t="str">
        <f>IF(K10&gt;=8.5,"A",IF(K10&gt;=7,"B",IF(K10&gt;=5.5,"C",IF(K10&gt;=4,"D",IF(AND(K10&lt;4,K10&gt;=0),"F",IF(AND(F10="",I10="",#REF!=""),"I",IF(OR(F10&lt;&gt;"",I10&lt;&gt;"",#REF!&lt;&gt;""),"X","R")))))))</f>
        <v>A</v>
      </c>
      <c r="M10" s="22">
        <f>IF(L10="A",4,IF(L10="B",3,IF(L10="C",2,IF(L10="D",1,0))))</f>
        <v>4</v>
      </c>
      <c r="N10" s="23" t="str">
        <f>IF(L10="A","GIỎI",IF(L10="B","KHÁ",IF(L10="C","TB",IF(L10="D","TB YẾU","KÉM"))))</f>
        <v>GIỎI</v>
      </c>
      <c r="O10" s="24" t="str">
        <f>IF(OR(K10&lt;4,J10&lt;=2),"KHÔNG ĐẠT","ĐẠT")</f>
        <v>ĐẠT</v>
      </c>
      <c r="P10" s="26"/>
    </row>
    <row r="11" spans="1:15" ht="19.5" customHeight="1">
      <c r="A11" s="27"/>
      <c r="B11" s="28"/>
      <c r="C11" s="29"/>
      <c r="D11" s="30"/>
      <c r="E11" s="31"/>
      <c r="F11" s="32"/>
      <c r="G11" s="32"/>
      <c r="H11" s="33"/>
      <c r="I11" s="34"/>
      <c r="J11" s="34"/>
      <c r="K11" s="35"/>
      <c r="L11" s="33"/>
      <c r="M11" s="36"/>
      <c r="N11" s="37"/>
      <c r="O11" s="38"/>
    </row>
    <row r="12" spans="2:5" ht="12.75">
      <c r="B12" s="39" t="s">
        <v>29</v>
      </c>
      <c r="C12" s="39"/>
      <c r="D12" s="39"/>
      <c r="E12" s="39"/>
    </row>
    <row r="13" spans="2:15" ht="15.75" customHeight="1">
      <c r="B13" s="40" t="s">
        <v>30</v>
      </c>
      <c r="C13" s="40"/>
      <c r="D13" s="40"/>
      <c r="E13" s="41" t="s">
        <v>31</v>
      </c>
      <c r="F13" s="41"/>
      <c r="H13" s="42" t="s">
        <v>32</v>
      </c>
      <c r="I13" s="42"/>
      <c r="J13" s="42"/>
      <c r="K13" s="40"/>
      <c r="L13" s="42" t="s">
        <v>33</v>
      </c>
      <c r="M13" s="42"/>
      <c r="N13" s="42"/>
      <c r="O13" s="40"/>
    </row>
    <row r="14" spans="2:15" ht="12.75">
      <c r="B14" s="40"/>
      <c r="C14" s="40"/>
      <c r="D14" s="40"/>
      <c r="E14" s="40"/>
      <c r="F14" s="43"/>
      <c r="G14" s="43"/>
      <c r="H14" s="40"/>
      <c r="I14" s="40"/>
      <c r="J14" s="40"/>
      <c r="K14" s="40"/>
      <c r="L14" s="44"/>
      <c r="M14" s="44"/>
      <c r="N14" s="40"/>
      <c r="O14" s="40"/>
    </row>
    <row r="15" spans="2:15" ht="12.75">
      <c r="B15" s="40"/>
      <c r="C15" s="40"/>
      <c r="D15" s="40"/>
      <c r="E15" s="40"/>
      <c r="F15" s="43"/>
      <c r="G15" s="43"/>
      <c r="H15" s="40"/>
      <c r="I15" s="40"/>
      <c r="J15" s="40"/>
      <c r="K15" s="40"/>
      <c r="L15" s="44"/>
      <c r="M15" s="44"/>
      <c r="N15" s="40"/>
      <c r="O15" s="40"/>
    </row>
    <row r="16" spans="2:15" ht="12.75">
      <c r="B16" s="40"/>
      <c r="C16" s="40"/>
      <c r="D16" s="40"/>
      <c r="E16" s="40"/>
      <c r="F16" s="43"/>
      <c r="G16" s="43"/>
      <c r="H16" s="40"/>
      <c r="I16" s="40"/>
      <c r="J16" s="40"/>
      <c r="K16" s="40"/>
      <c r="L16" s="44"/>
      <c r="M16" s="44"/>
      <c r="N16" s="40"/>
      <c r="O16" s="40"/>
    </row>
    <row r="17" spans="2:15" ht="15.75" customHeight="1">
      <c r="B17" s="5" t="s">
        <v>34</v>
      </c>
      <c r="C17" s="5"/>
      <c r="D17" s="45"/>
      <c r="E17" s="41" t="s">
        <v>35</v>
      </c>
      <c r="F17" s="41"/>
      <c r="H17" s="42" t="s">
        <v>36</v>
      </c>
      <c r="I17" s="42"/>
      <c r="J17" s="42"/>
      <c r="L17" s="42" t="s">
        <v>37</v>
      </c>
      <c r="M17" s="42"/>
      <c r="N17" s="42"/>
      <c r="O17" s="40"/>
    </row>
    <row r="18" spans="2:15" ht="12.75">
      <c r="B18" s="40"/>
      <c r="C18" s="40"/>
      <c r="D18" s="40"/>
      <c r="E18" s="40"/>
      <c r="F18" s="43"/>
      <c r="G18" s="43"/>
      <c r="H18" s="40"/>
      <c r="I18" s="40"/>
      <c r="J18" s="40"/>
      <c r="K18" s="40"/>
      <c r="L18" s="44"/>
      <c r="M18" s="44"/>
      <c r="N18" s="40"/>
      <c r="O18" s="40"/>
    </row>
  </sheetData>
  <sheetProtection selectLockedCells="1" selectUnlockedCells="1"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7:A8"/>
    <mergeCell ref="B7:B8"/>
    <mergeCell ref="C7:D8"/>
    <mergeCell ref="E7:E8"/>
    <mergeCell ref="F7:F8"/>
    <mergeCell ref="G7:I7"/>
    <mergeCell ref="J7:J8"/>
    <mergeCell ref="K7:M7"/>
    <mergeCell ref="N7:O8"/>
    <mergeCell ref="B12:E12"/>
    <mergeCell ref="E13:F13"/>
    <mergeCell ref="H13:J13"/>
    <mergeCell ref="L13:N13"/>
    <mergeCell ref="B17:C17"/>
    <mergeCell ref="E17:F17"/>
    <mergeCell ref="H17:J17"/>
    <mergeCell ref="L17:N17"/>
  </mergeCells>
  <printOptions/>
  <pageMargins left="0.4097222222222222" right="0.45" top="0.75" bottom="0.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9"/>
  <sheetViews>
    <sheetView workbookViewId="0" topLeftCell="A13">
      <selection activeCell="J17" sqref="J17"/>
    </sheetView>
  </sheetViews>
  <sheetFormatPr defaultColWidth="9.140625" defaultRowHeight="12.75"/>
  <cols>
    <col min="1" max="1" width="5.140625" style="1" customWidth="1"/>
    <col min="2" max="2" width="13.7109375" style="1" customWidth="1"/>
    <col min="3" max="3" width="16.140625" style="1" customWidth="1"/>
    <col min="4" max="4" width="6.7109375" style="1" customWidth="1"/>
    <col min="5" max="5" width="12.421875" style="1" customWidth="1"/>
    <col min="6" max="6" width="9.7109375" style="2" customWidth="1"/>
    <col min="7" max="7" width="8.140625" style="2" customWidth="1"/>
    <col min="8" max="8" width="5.8515625" style="1" customWidth="1"/>
    <col min="9" max="9" width="7.57421875" style="1" customWidth="1"/>
    <col min="10" max="10" width="10.8515625" style="1" customWidth="1"/>
    <col min="11" max="11" width="8.7109375" style="1" customWidth="1"/>
    <col min="12" max="12" width="6.57421875" style="3" customWidth="1"/>
    <col min="13" max="13" width="7.7109375" style="3" customWidth="1"/>
    <col min="14" max="14" width="10.140625" style="1" customWidth="1"/>
    <col min="15" max="15" width="13.00390625" style="1" customWidth="1"/>
    <col min="16" max="16384" width="9.140625" style="1" customWidth="1"/>
  </cols>
  <sheetData>
    <row r="1" spans="1:14" ht="12.75">
      <c r="A1" s="4" t="s">
        <v>0</v>
      </c>
      <c r="B1" s="4"/>
      <c r="C1" s="4"/>
      <c r="D1" s="4"/>
      <c r="E1" s="5" t="s">
        <v>1</v>
      </c>
      <c r="F1" s="5"/>
      <c r="G1" s="5"/>
      <c r="H1" s="5"/>
      <c r="I1" s="5"/>
      <c r="J1" s="5"/>
      <c r="K1" s="5"/>
      <c r="L1" s="5"/>
      <c r="M1" s="5"/>
      <c r="N1" s="5"/>
    </row>
    <row r="2" spans="1:14" ht="15.75" customHeight="1">
      <c r="A2" s="6" t="s">
        <v>2</v>
      </c>
      <c r="B2" s="6"/>
      <c r="C2" s="6"/>
      <c r="D2" s="6"/>
      <c r="E2" s="5" t="s">
        <v>3</v>
      </c>
      <c r="F2" s="5"/>
      <c r="G2" s="5"/>
      <c r="H2" s="5"/>
      <c r="I2" s="5"/>
      <c r="J2" s="5"/>
      <c r="K2" s="5"/>
      <c r="L2" s="5"/>
      <c r="M2" s="5"/>
      <c r="N2" s="5"/>
    </row>
    <row r="3" spans="5:14" ht="20.25" customHeight="1">
      <c r="E3" s="4" t="s">
        <v>4</v>
      </c>
      <c r="F3" s="4"/>
      <c r="G3" s="4"/>
      <c r="H3" s="4"/>
      <c r="I3" s="4"/>
      <c r="J3" s="4"/>
      <c r="K3" s="4"/>
      <c r="L3" s="4"/>
      <c r="M3" s="4"/>
      <c r="N3" s="4"/>
    </row>
    <row r="4" spans="5:14" ht="18.75" customHeight="1">
      <c r="E4" s="5" t="s">
        <v>5</v>
      </c>
      <c r="F4" s="5"/>
      <c r="G4" s="5"/>
      <c r="H4" s="5"/>
      <c r="I4" s="5"/>
      <c r="J4" s="5"/>
      <c r="K4" s="5"/>
      <c r="L4" s="5"/>
      <c r="M4" s="5"/>
      <c r="N4" s="5"/>
    </row>
    <row r="5" spans="5:14" ht="18.75" customHeight="1">
      <c r="E5" s="7" t="s">
        <v>38</v>
      </c>
      <c r="F5" s="7"/>
      <c r="G5" s="7"/>
      <c r="H5" s="7"/>
      <c r="I5" s="7"/>
      <c r="J5" s="7"/>
      <c r="K5" s="7"/>
      <c r="L5" s="7"/>
      <c r="M5" s="7"/>
      <c r="N5" s="7"/>
    </row>
    <row r="6" spans="5:14" ht="21" customHeight="1">
      <c r="E6" s="7" t="s">
        <v>39</v>
      </c>
      <c r="F6" s="7"/>
      <c r="G6" s="7"/>
      <c r="H6" s="7"/>
      <c r="I6" s="7"/>
      <c r="J6" s="7"/>
      <c r="K6" s="7"/>
      <c r="L6" s="7"/>
      <c r="M6" s="7"/>
      <c r="N6" s="7"/>
    </row>
    <row r="7" spans="1:16" s="12" customFormat="1" ht="29.25" customHeight="1">
      <c r="A7" s="8" t="s">
        <v>8</v>
      </c>
      <c r="B7" s="8" t="s">
        <v>9</v>
      </c>
      <c r="C7" s="8" t="s">
        <v>10</v>
      </c>
      <c r="D7" s="8"/>
      <c r="E7" s="9" t="s">
        <v>11</v>
      </c>
      <c r="F7" s="10" t="s">
        <v>12</v>
      </c>
      <c r="G7" s="9" t="s">
        <v>13</v>
      </c>
      <c r="H7" s="9"/>
      <c r="I7" s="9"/>
      <c r="J7" s="9" t="s">
        <v>14</v>
      </c>
      <c r="K7" s="9" t="s">
        <v>15</v>
      </c>
      <c r="L7" s="9"/>
      <c r="M7" s="9"/>
      <c r="N7" s="8" t="s">
        <v>16</v>
      </c>
      <c r="O7" s="8"/>
      <c r="P7" s="11"/>
    </row>
    <row r="8" spans="1:16" s="12" customFormat="1" ht="37.5" customHeight="1">
      <c r="A8" s="8"/>
      <c r="B8" s="8"/>
      <c r="C8" s="8"/>
      <c r="D8" s="8"/>
      <c r="E8" s="9"/>
      <c r="F8" s="10"/>
      <c r="G8" s="10" t="s">
        <v>17</v>
      </c>
      <c r="H8" s="8" t="s">
        <v>18</v>
      </c>
      <c r="I8" s="9" t="s">
        <v>19</v>
      </c>
      <c r="J8" s="9"/>
      <c r="K8" s="9" t="s">
        <v>20</v>
      </c>
      <c r="L8" s="9" t="s">
        <v>21</v>
      </c>
      <c r="M8" s="9" t="s">
        <v>22</v>
      </c>
      <c r="N8" s="8"/>
      <c r="O8" s="8"/>
      <c r="P8" s="11"/>
    </row>
    <row r="9" spans="1:16" s="25" customFormat="1" ht="19.5" customHeight="1">
      <c r="A9" s="13">
        <v>1</v>
      </c>
      <c r="B9" s="46" t="s">
        <v>40</v>
      </c>
      <c r="C9" s="47" t="s">
        <v>41</v>
      </c>
      <c r="D9" s="48" t="s">
        <v>42</v>
      </c>
      <c r="E9" s="49" t="s">
        <v>43</v>
      </c>
      <c r="F9" s="50">
        <v>9</v>
      </c>
      <c r="G9" s="50">
        <v>7</v>
      </c>
      <c r="H9" s="51"/>
      <c r="I9" s="20">
        <f>G9</f>
        <v>7</v>
      </c>
      <c r="J9" s="20">
        <v>6</v>
      </c>
      <c r="K9" s="21">
        <f>ROUND((J9*7+I9*2+F9)/10,1)</f>
        <v>6.5</v>
      </c>
      <c r="L9" s="19" t="str">
        <f>IF(K9&gt;=8.5,"A",IF(K9&gt;=7,"B",IF(K9&gt;=5.5,"C",IF(K9&gt;=4,"D",IF(AND(K9&lt;4,K9&gt;=0),"F",IF(AND(F9="",I9="",#REF!=""),"I",IF(OR(F9&lt;&gt;"",I9&lt;&gt;"",#REF!&lt;&gt;""),"X","R")))))))</f>
        <v>C</v>
      </c>
      <c r="M9" s="22">
        <f>IF(L9="A",4,IF(L9="B",3,IF(L9="C",2,IF(L9="D",1,0))))</f>
        <v>2</v>
      </c>
      <c r="N9" s="23" t="str">
        <f>IF(L9="A","GIỎI",IF(L9="B","KHÁ",IF(L9="C","TB",IF(L9="D","TB YẾU","KÉM"))))</f>
        <v>TB</v>
      </c>
      <c r="O9" s="24" t="str">
        <f>IF(OR(K9&lt;4,J9&lt;=2),"KHÔNG ĐẠT","ĐẠT")</f>
        <v>ĐẠT</v>
      </c>
      <c r="P9" s="26"/>
    </row>
    <row r="10" spans="1:15" ht="19.5" customHeight="1">
      <c r="A10" s="13">
        <v>2</v>
      </c>
      <c r="B10" s="14" t="s">
        <v>26</v>
      </c>
      <c r="C10" s="15" t="s">
        <v>27</v>
      </c>
      <c r="D10" s="16" t="s">
        <v>28</v>
      </c>
      <c r="E10" s="52">
        <v>34997</v>
      </c>
      <c r="F10" s="20">
        <v>10</v>
      </c>
      <c r="G10" s="20">
        <v>9.5</v>
      </c>
      <c r="H10" s="53"/>
      <c r="I10" s="20">
        <f>G10</f>
        <v>9.5</v>
      </c>
      <c r="J10" s="20">
        <v>9.5</v>
      </c>
      <c r="K10" s="21">
        <f>ROUND((J10*7+I10*2+F10)/10,1)</f>
        <v>9.6</v>
      </c>
      <c r="L10" s="19" t="str">
        <f>IF(K10&gt;=8.5,"A",IF(K10&gt;=7,"B",IF(K10&gt;=5.5,"C",IF(K10&gt;=4,"D",IF(AND(K10&lt;4,K10&gt;=0),"F",IF(AND(F10="",I10="",#REF!=""),"I",IF(OR(F10&lt;&gt;"",I10&lt;&gt;"",#REF!&lt;&gt;""),"X","R")))))))</f>
        <v>A</v>
      </c>
      <c r="M10" s="22">
        <f>IF(L10="A",4,IF(L10="B",3,IF(L10="C",2,IF(L10="D",1,0))))</f>
        <v>4</v>
      </c>
      <c r="N10" s="23" t="str">
        <f>IF(L10="A","GIỎI",IF(L10="B","KHÁ",IF(L10="C","TB",IF(L10="D","TB YẾU","KÉM"))))</f>
        <v>GIỎI</v>
      </c>
      <c r="O10" s="24" t="str">
        <f>IF(OR(K10&lt;4,J10&lt;=2),"KHÔNG ĐẠT","ĐẠT")</f>
        <v>ĐẠT</v>
      </c>
    </row>
    <row r="11" spans="1:15" ht="19.5" customHeight="1">
      <c r="A11" s="13">
        <v>3</v>
      </c>
      <c r="B11" s="54" t="s">
        <v>44</v>
      </c>
      <c r="C11" s="55" t="s">
        <v>45</v>
      </c>
      <c r="D11" s="56" t="s">
        <v>46</v>
      </c>
      <c r="E11" s="57">
        <v>35300</v>
      </c>
      <c r="F11" s="20">
        <v>5</v>
      </c>
      <c r="G11" s="20">
        <v>5</v>
      </c>
      <c r="H11" s="19"/>
      <c r="I11" s="20">
        <f>G11</f>
        <v>5</v>
      </c>
      <c r="J11" s="20">
        <v>4.5</v>
      </c>
      <c r="K11" s="21">
        <f>ROUND((J11*7+I11*2+F11)/10,1)</f>
        <v>4.7</v>
      </c>
      <c r="L11" s="19" t="str">
        <f>IF(K11&gt;=8.5,"A",IF(K11&gt;=7,"B",IF(K11&gt;=5.5,"C",IF(K11&gt;=4,"D",IF(AND(K11&lt;4,K11&gt;=0),"F",IF(AND(F11="",I11="",#REF!=""),"I",IF(OR(F11&lt;&gt;"",I11&lt;&gt;"",#REF!&lt;&gt;""),"X","R")))))))</f>
        <v>D</v>
      </c>
      <c r="M11" s="22">
        <f>IF(L11="A",4,IF(L11="B",3,IF(L11="C",2,IF(L11="D",1,0))))</f>
        <v>1</v>
      </c>
      <c r="N11" s="23" t="str">
        <f>IF(L11="A","GIỎI",IF(L11="B","KHÁ",IF(L11="C","TB",IF(L11="D","TB YẾU","KÉM"))))</f>
        <v>TB YẾU</v>
      </c>
      <c r="O11" s="24" t="str">
        <f>IF(OR(K11&lt;4,J11&lt;=2),"KHÔNG ĐẠT","ĐẠT")</f>
        <v>ĐẠT</v>
      </c>
    </row>
    <row r="12" spans="1:15" ht="19.5" customHeight="1">
      <c r="A12" s="27"/>
      <c r="B12" s="28"/>
      <c r="C12" s="29"/>
      <c r="D12" s="30"/>
      <c r="E12" s="31"/>
      <c r="F12" s="32"/>
      <c r="G12" s="32"/>
      <c r="H12" s="33"/>
      <c r="I12" s="34"/>
      <c r="J12" s="34"/>
      <c r="K12" s="35"/>
      <c r="L12" s="33"/>
      <c r="M12" s="36"/>
      <c r="N12" s="37"/>
      <c r="O12" s="38"/>
    </row>
    <row r="13" spans="2:5" ht="12.75">
      <c r="B13" s="39" t="s">
        <v>47</v>
      </c>
      <c r="C13" s="39"/>
      <c r="D13" s="39"/>
      <c r="E13" s="39"/>
    </row>
    <row r="14" spans="2:15" ht="15.75" customHeight="1">
      <c r="B14" s="40" t="s">
        <v>30</v>
      </c>
      <c r="C14" s="40"/>
      <c r="D14" s="40"/>
      <c r="E14" s="41" t="s">
        <v>31</v>
      </c>
      <c r="F14" s="41"/>
      <c r="H14" s="42" t="s">
        <v>32</v>
      </c>
      <c r="I14" s="42"/>
      <c r="J14" s="42"/>
      <c r="K14" s="40"/>
      <c r="L14" s="42" t="s">
        <v>33</v>
      </c>
      <c r="M14" s="42"/>
      <c r="N14" s="42"/>
      <c r="O14" s="40"/>
    </row>
    <row r="15" spans="2:15" ht="12.75">
      <c r="B15" s="40"/>
      <c r="C15" s="40"/>
      <c r="D15" s="40"/>
      <c r="E15" s="40"/>
      <c r="F15" s="43"/>
      <c r="G15" s="43"/>
      <c r="H15" s="40"/>
      <c r="I15" s="40"/>
      <c r="J15" s="40"/>
      <c r="K15" s="40"/>
      <c r="L15" s="44"/>
      <c r="M15" s="44"/>
      <c r="N15" s="40"/>
      <c r="O15" s="40"/>
    </row>
    <row r="16" spans="2:16" ht="12.75">
      <c r="B16" s="40"/>
      <c r="C16" s="40"/>
      <c r="D16" s="40"/>
      <c r="E16" s="40"/>
      <c r="F16" s="43"/>
      <c r="G16" s="43"/>
      <c r="H16" s="40"/>
      <c r="I16" s="40"/>
      <c r="J16" s="40"/>
      <c r="K16" s="40"/>
      <c r="L16" s="44"/>
      <c r="M16" s="44"/>
      <c r="N16" s="40"/>
      <c r="O16" s="40"/>
      <c r="P16" s="1" t="s">
        <v>48</v>
      </c>
    </row>
    <row r="17" spans="2:15" ht="12.75">
      <c r="B17" s="40"/>
      <c r="C17" s="40"/>
      <c r="D17" s="40"/>
      <c r="E17" s="40"/>
      <c r="F17" s="43"/>
      <c r="G17" s="43"/>
      <c r="H17" s="40"/>
      <c r="I17" s="40"/>
      <c r="J17" s="40"/>
      <c r="K17" s="40"/>
      <c r="L17" s="44"/>
      <c r="M17" s="44"/>
      <c r="N17" s="40"/>
      <c r="O17" s="40"/>
    </row>
    <row r="18" spans="2:15" ht="15.75" customHeight="1">
      <c r="B18" s="5" t="s">
        <v>34</v>
      </c>
      <c r="C18" s="5"/>
      <c r="D18" s="45"/>
      <c r="E18" s="43" t="s">
        <v>49</v>
      </c>
      <c r="F18" s="43"/>
      <c r="H18" s="42" t="s">
        <v>50</v>
      </c>
      <c r="I18" s="42"/>
      <c r="J18" s="42"/>
      <c r="L18" s="42" t="s">
        <v>51</v>
      </c>
      <c r="M18" s="42"/>
      <c r="N18" s="42"/>
      <c r="O18" s="40"/>
    </row>
    <row r="19" spans="2:15" ht="12.75">
      <c r="B19" s="40"/>
      <c r="C19" s="40"/>
      <c r="D19" s="40"/>
      <c r="E19" s="40"/>
      <c r="F19" s="43"/>
      <c r="G19" s="43"/>
      <c r="H19" s="40"/>
      <c r="I19" s="40"/>
      <c r="J19" s="40"/>
      <c r="K19" s="40"/>
      <c r="L19" s="44"/>
      <c r="M19" s="44"/>
      <c r="N19" s="40"/>
      <c r="O19" s="40"/>
    </row>
  </sheetData>
  <sheetProtection selectLockedCells="1" selectUnlockedCells="1"/>
  <mergeCells count="24">
    <mergeCell ref="A1:D1"/>
    <mergeCell ref="E1:N1"/>
    <mergeCell ref="A2:D2"/>
    <mergeCell ref="E2:N2"/>
    <mergeCell ref="E3:N3"/>
    <mergeCell ref="E4:N4"/>
    <mergeCell ref="E5:N5"/>
    <mergeCell ref="E6:N6"/>
    <mergeCell ref="A7:A8"/>
    <mergeCell ref="B7:B8"/>
    <mergeCell ref="C7:D8"/>
    <mergeCell ref="E7:E8"/>
    <mergeCell ref="F7:F8"/>
    <mergeCell ref="G7:I7"/>
    <mergeCell ref="J7:J8"/>
    <mergeCell ref="K7:M7"/>
    <mergeCell ref="N7:O8"/>
    <mergeCell ref="B13:E13"/>
    <mergeCell ref="E14:F14"/>
    <mergeCell ref="H14:J14"/>
    <mergeCell ref="L14:N14"/>
    <mergeCell ref="B18:C18"/>
    <mergeCell ref="H18:J18"/>
    <mergeCell ref="L18:N18"/>
  </mergeCells>
  <printOptions/>
  <pageMargins left="0.4" right="0.32013888888888886" top="0.75" bottom="0.7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P19"/>
  <sheetViews>
    <sheetView workbookViewId="0" topLeftCell="A1">
      <selection activeCell="M17" sqref="M17"/>
    </sheetView>
  </sheetViews>
  <sheetFormatPr defaultColWidth="9.140625" defaultRowHeight="12.75"/>
  <cols>
    <col min="1" max="1" width="4.57421875" style="1" customWidth="1"/>
    <col min="2" max="2" width="12.00390625" style="1" customWidth="1"/>
    <col min="3" max="3" width="17.140625" style="1" customWidth="1"/>
    <col min="4" max="4" width="7.28125" style="1" customWidth="1"/>
    <col min="5" max="5" width="12.421875" style="1" customWidth="1"/>
    <col min="6" max="6" width="9.7109375" style="58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3" customWidth="1"/>
    <col min="13" max="13" width="7.7109375" style="3" customWidth="1"/>
    <col min="14" max="14" width="9.00390625" style="1" customWidth="1"/>
    <col min="15" max="15" width="13.28125" style="1" customWidth="1"/>
    <col min="16" max="16384" width="9.140625" style="1" customWidth="1"/>
  </cols>
  <sheetData>
    <row r="1" spans="1:14" ht="12.75">
      <c r="A1" s="4" t="s">
        <v>0</v>
      </c>
      <c r="B1" s="4"/>
      <c r="C1" s="4"/>
      <c r="D1" s="4"/>
      <c r="E1" s="5" t="s">
        <v>1</v>
      </c>
      <c r="F1" s="5"/>
      <c r="G1" s="5"/>
      <c r="H1" s="5"/>
      <c r="I1" s="5"/>
      <c r="J1" s="5"/>
      <c r="K1" s="5"/>
      <c r="L1" s="5"/>
      <c r="M1" s="5"/>
      <c r="N1" s="5"/>
    </row>
    <row r="2" spans="1:14" ht="19.5" customHeight="1">
      <c r="A2" s="6" t="s">
        <v>2</v>
      </c>
      <c r="B2" s="6"/>
      <c r="C2" s="6"/>
      <c r="D2" s="6"/>
      <c r="E2" s="5" t="s">
        <v>3</v>
      </c>
      <c r="F2" s="5"/>
      <c r="G2" s="5"/>
      <c r="H2" s="5"/>
      <c r="I2" s="5"/>
      <c r="J2" s="5"/>
      <c r="K2" s="5"/>
      <c r="L2" s="5"/>
      <c r="M2" s="5"/>
      <c r="N2" s="5"/>
    </row>
    <row r="3" spans="5:14" ht="20.25" customHeight="1">
      <c r="E3" s="4" t="s">
        <v>4</v>
      </c>
      <c r="F3" s="4"/>
      <c r="G3" s="4"/>
      <c r="H3" s="4"/>
      <c r="I3" s="4"/>
      <c r="J3" s="4"/>
      <c r="K3" s="4"/>
      <c r="L3" s="4"/>
      <c r="M3" s="4"/>
      <c r="N3" s="4"/>
    </row>
    <row r="4" spans="5:14" ht="18.75" customHeight="1">
      <c r="E4" s="5" t="s">
        <v>52</v>
      </c>
      <c r="F4" s="5"/>
      <c r="G4" s="5"/>
      <c r="H4" s="5"/>
      <c r="I4" s="5"/>
      <c r="J4" s="5"/>
      <c r="K4" s="5"/>
      <c r="L4" s="5"/>
      <c r="M4" s="5"/>
      <c r="N4" s="5"/>
    </row>
    <row r="5" spans="5:14" ht="18.75" customHeight="1">
      <c r="E5" s="7" t="s">
        <v>53</v>
      </c>
      <c r="F5" s="7"/>
      <c r="G5" s="7"/>
      <c r="H5" s="7"/>
      <c r="I5" s="7"/>
      <c r="J5" s="7"/>
      <c r="K5" s="7"/>
      <c r="L5" s="7"/>
      <c r="M5" s="7"/>
      <c r="N5" s="7"/>
    </row>
    <row r="6" spans="5:14" ht="15.75" customHeight="1">
      <c r="E6" s="7" t="s">
        <v>54</v>
      </c>
      <c r="F6" s="7"/>
      <c r="G6" s="7"/>
      <c r="H6" s="7"/>
      <c r="I6" s="7"/>
      <c r="J6" s="7"/>
      <c r="K6" s="7"/>
      <c r="L6" s="7"/>
      <c r="M6" s="7"/>
      <c r="N6" s="7"/>
    </row>
    <row r="7" ht="10.5" customHeight="1"/>
    <row r="8" spans="1:15" s="12" customFormat="1" ht="42" customHeight="1">
      <c r="A8" s="8" t="s">
        <v>8</v>
      </c>
      <c r="B8" s="8" t="s">
        <v>9</v>
      </c>
      <c r="C8" s="8" t="s">
        <v>10</v>
      </c>
      <c r="D8" s="8"/>
      <c r="E8" s="9" t="s">
        <v>11</v>
      </c>
      <c r="F8" s="9" t="s">
        <v>12</v>
      </c>
      <c r="G8" s="59" t="s">
        <v>13</v>
      </c>
      <c r="H8" s="59"/>
      <c r="I8" s="59"/>
      <c r="J8" s="9" t="s">
        <v>14</v>
      </c>
      <c r="K8" s="59" t="s">
        <v>15</v>
      </c>
      <c r="L8" s="59"/>
      <c r="M8" s="59"/>
      <c r="N8" s="8" t="s">
        <v>16</v>
      </c>
      <c r="O8" s="8"/>
    </row>
    <row r="9" spans="1:15" s="12" customFormat="1" ht="40.5" customHeight="1">
      <c r="A9" s="8"/>
      <c r="B9" s="8"/>
      <c r="C9" s="8"/>
      <c r="D9" s="8"/>
      <c r="E9" s="9"/>
      <c r="F9" s="9"/>
      <c r="G9" s="9" t="s">
        <v>55</v>
      </c>
      <c r="H9" s="8" t="s">
        <v>18</v>
      </c>
      <c r="I9" s="9" t="s">
        <v>19</v>
      </c>
      <c r="J9" s="9"/>
      <c r="K9" s="9" t="s">
        <v>20</v>
      </c>
      <c r="L9" s="9" t="s">
        <v>21</v>
      </c>
      <c r="M9" s="9" t="s">
        <v>22</v>
      </c>
      <c r="N9" s="8"/>
      <c r="O9" s="8"/>
    </row>
    <row r="10" spans="1:15" s="25" customFormat="1" ht="19.5" customHeight="1">
      <c r="A10" s="60">
        <v>1</v>
      </c>
      <c r="B10" s="61" t="s">
        <v>56</v>
      </c>
      <c r="C10" s="62" t="s">
        <v>57</v>
      </c>
      <c r="D10" s="63" t="s">
        <v>58</v>
      </c>
      <c r="E10" s="49" t="s">
        <v>59</v>
      </c>
      <c r="F10" s="64">
        <v>7</v>
      </c>
      <c r="G10" s="65">
        <v>6</v>
      </c>
      <c r="H10" s="65"/>
      <c r="I10" s="20">
        <f>G10</f>
        <v>6</v>
      </c>
      <c r="J10" s="66">
        <v>0</v>
      </c>
      <c r="K10" s="67">
        <f>ROUND((J10*7+I10*2+F10)/10,1)</f>
        <v>1.9</v>
      </c>
      <c r="L10" s="68" t="str">
        <f>IF(K10&gt;=8.5,"A",IF(K10&gt;=7,"B",IF(K10&gt;=5.5,"C",IF(K10&gt;=4,"D",IF(AND(K10&lt;4,K10&gt;=0),"F",IF(AND(F10="",I10="",J10=""),"I",IF(OR(F10&lt;&gt;"",I10&lt;&gt;"",J10&lt;&gt;""),"X","R")))))))</f>
        <v>F</v>
      </c>
      <c r="M10" s="69">
        <f>IF(L10="A",4,IF(L10="B",3,IF(L10="C",2,IF(L10="D",1,0))))</f>
        <v>0</v>
      </c>
      <c r="N10" s="23" t="str">
        <f>IF(L10="A","GIỎI",IF(L10="B","KHÁ",IF(L10="C","TB",IF(L10="D","TB YẾU","KÉM"))))</f>
        <v>KÉM</v>
      </c>
      <c r="O10" s="24" t="str">
        <f>IF(OR(K10&lt;4,J10&lt;=2),"KHÔNG ĐẠT","ĐẠT")</f>
        <v>KHÔNG ĐẠT</v>
      </c>
    </row>
    <row r="11" spans="1:15" s="25" customFormat="1" ht="19.5" customHeight="1">
      <c r="A11" s="60">
        <v>2</v>
      </c>
      <c r="B11" s="61" t="s">
        <v>60</v>
      </c>
      <c r="C11" s="62" t="s">
        <v>61</v>
      </c>
      <c r="D11" s="63" t="s">
        <v>42</v>
      </c>
      <c r="E11" s="49" t="s">
        <v>62</v>
      </c>
      <c r="F11" s="64">
        <v>5</v>
      </c>
      <c r="G11" s="65">
        <v>5</v>
      </c>
      <c r="H11" s="70"/>
      <c r="I11" s="20">
        <f>G11</f>
        <v>5</v>
      </c>
      <c r="J11" s="20">
        <v>4</v>
      </c>
      <c r="K11" s="67">
        <f>ROUND((J11*7+I11*2+F11)/10,1)</f>
        <v>4.3</v>
      </c>
      <c r="L11" s="68" t="str">
        <f>IF(K11&gt;=8.5,"A",IF(K11&gt;=7,"B",IF(K11&gt;=5.5,"C",IF(K11&gt;=4,"D",IF(AND(K11&lt;4,K11&gt;=0),"F",IF(AND(F11="",I11="",J11=""),"I",IF(OR(F11&lt;&gt;"",I11&lt;&gt;"",J11&lt;&gt;""),"X","R")))))))</f>
        <v>D</v>
      </c>
      <c r="M11" s="69">
        <f>IF(L11="A",4,IF(L11="B",3,IF(L11="C",2,IF(L11="D",1,0))))</f>
        <v>1</v>
      </c>
      <c r="N11" s="23" t="str">
        <f>IF(L11="A","GIỎI",IF(L11="B","KHÁ",IF(L11="C","TB",IF(L11="D","TB YẾU","KÉM"))))</f>
        <v>TB YẾU</v>
      </c>
      <c r="O11" s="24" t="str">
        <f>IF(OR(K11&lt;4,J11&lt;=2),"KHÔNG ĐẠT","ĐẠT")</f>
        <v>ĐẠT</v>
      </c>
    </row>
    <row r="12" spans="2:10" ht="12.75">
      <c r="B12" s="39" t="s">
        <v>29</v>
      </c>
      <c r="C12" s="39"/>
      <c r="D12" s="39"/>
      <c r="E12" s="39"/>
      <c r="F12" s="71"/>
      <c r="G12" s="2"/>
      <c r="H12" s="2"/>
      <c r="I12" s="2"/>
      <c r="J12" s="2"/>
    </row>
    <row r="13" spans="2:15" ht="12.75">
      <c r="B13" s="5" t="s">
        <v>30</v>
      </c>
      <c r="C13" s="5"/>
      <c r="D13" s="5"/>
      <c r="E13" s="5" t="s">
        <v>31</v>
      </c>
      <c r="F13" s="5"/>
      <c r="G13" s="5"/>
      <c r="H13" s="5"/>
      <c r="I13" s="42" t="s">
        <v>32</v>
      </c>
      <c r="J13" s="42"/>
      <c r="K13" s="42"/>
      <c r="L13" s="72"/>
      <c r="M13" s="42" t="s">
        <v>33</v>
      </c>
      <c r="N13" s="42"/>
      <c r="O13" s="42"/>
    </row>
    <row r="14" spans="2:13" ht="12.75">
      <c r="B14" s="40"/>
      <c r="C14" s="40"/>
      <c r="D14" s="40"/>
      <c r="E14" s="40"/>
      <c r="F14" s="73"/>
      <c r="G14" s="40"/>
      <c r="H14" s="40"/>
      <c r="I14" s="40"/>
      <c r="J14" s="40"/>
      <c r="K14" s="40"/>
      <c r="L14" s="44"/>
      <c r="M14" s="44"/>
    </row>
    <row r="15" spans="2:13" ht="12.75">
      <c r="B15" s="40"/>
      <c r="C15" s="40"/>
      <c r="D15" s="40"/>
      <c r="E15" s="40"/>
      <c r="F15" s="73"/>
      <c r="G15" s="40"/>
      <c r="H15" s="40"/>
      <c r="I15" s="40"/>
      <c r="J15" s="40"/>
      <c r="K15" s="40"/>
      <c r="L15" s="44"/>
      <c r="M15" s="44"/>
    </row>
    <row r="16" spans="2:13" ht="12.75">
      <c r="B16" s="40"/>
      <c r="C16" s="40"/>
      <c r="D16" s="40"/>
      <c r="E16" s="40"/>
      <c r="F16" s="73"/>
      <c r="G16" s="40"/>
      <c r="H16" s="40"/>
      <c r="I16" s="40"/>
      <c r="J16" s="40"/>
      <c r="K16" s="40"/>
      <c r="L16" s="44"/>
      <c r="M16" s="44"/>
    </row>
    <row r="17" spans="2:15" ht="12.75">
      <c r="B17" s="5" t="s">
        <v>34</v>
      </c>
      <c r="C17" s="5"/>
      <c r="D17" s="5"/>
      <c r="E17" s="5" t="s">
        <v>63</v>
      </c>
      <c r="F17" s="5"/>
      <c r="G17" s="5"/>
      <c r="H17" s="5"/>
      <c r="I17" s="5" t="s">
        <v>36</v>
      </c>
      <c r="J17" s="5"/>
      <c r="K17" s="5"/>
      <c r="L17" s="72"/>
      <c r="M17" s="42" t="s">
        <v>49</v>
      </c>
      <c r="N17" s="42"/>
      <c r="O17" s="42"/>
    </row>
    <row r="18" spans="2:16" ht="15.75" customHeight="1">
      <c r="B18" s="5"/>
      <c r="C18" s="5"/>
      <c r="D18" s="5"/>
      <c r="E18" s="40"/>
      <c r="F18" s="73"/>
      <c r="G18" s="45"/>
      <c r="H18" s="45"/>
      <c r="I18" s="45"/>
      <c r="J18" s="45"/>
      <c r="K18" s="40"/>
      <c r="L18" s="42"/>
      <c r="M18" s="42"/>
      <c r="N18" s="42"/>
      <c r="O18" s="72"/>
      <c r="P18" s="72"/>
    </row>
    <row r="19" spans="2:13" ht="12.75">
      <c r="B19" s="40"/>
      <c r="C19" s="40"/>
      <c r="D19" s="40"/>
      <c r="E19" s="40"/>
      <c r="F19" s="73"/>
      <c r="G19" s="40"/>
      <c r="H19" s="40"/>
      <c r="I19" s="40"/>
      <c r="J19" s="40"/>
      <c r="K19" s="40"/>
      <c r="L19" s="44"/>
      <c r="M19" s="44"/>
    </row>
  </sheetData>
  <sheetProtection selectLockedCells="1" selectUnlockedCells="1"/>
  <mergeCells count="28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2:E12"/>
    <mergeCell ref="B13:D13"/>
    <mergeCell ref="E13:H13"/>
    <mergeCell ref="I13:K13"/>
    <mergeCell ref="M13:O13"/>
    <mergeCell ref="B17:D17"/>
    <mergeCell ref="E17:H17"/>
    <mergeCell ref="I17:K17"/>
    <mergeCell ref="M17:O17"/>
    <mergeCell ref="B18:D18"/>
    <mergeCell ref="L18:N18"/>
  </mergeCells>
  <printOptions/>
  <pageMargins left="0.5097222222222222" right="0.3902777777777778" top="0.75" bottom="0.75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23"/>
  <sheetViews>
    <sheetView workbookViewId="0" topLeftCell="A7">
      <selection activeCell="H24" sqref="H24"/>
    </sheetView>
  </sheetViews>
  <sheetFormatPr defaultColWidth="9.140625" defaultRowHeight="12.75"/>
  <cols>
    <col min="1" max="1" width="4.57421875" style="1" customWidth="1"/>
    <col min="2" max="2" width="12.8515625" style="1" customWidth="1"/>
    <col min="3" max="3" width="17.140625" style="1" customWidth="1"/>
    <col min="4" max="4" width="7.140625" style="1" customWidth="1"/>
    <col min="5" max="5" width="12.421875" style="1" customWidth="1"/>
    <col min="6" max="6" width="9.7109375" style="58" customWidth="1"/>
    <col min="7" max="7" width="6.57421875" style="1" customWidth="1"/>
    <col min="8" max="8" width="6.281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3" customWidth="1"/>
    <col min="13" max="13" width="7.7109375" style="3" customWidth="1"/>
    <col min="14" max="14" width="7.7109375" style="11" customWidth="1"/>
    <col min="15" max="15" width="13.28125" style="11" customWidth="1"/>
    <col min="16" max="16384" width="9.140625" style="1" customWidth="1"/>
  </cols>
  <sheetData>
    <row r="1" spans="1:14" ht="12.75">
      <c r="A1" s="4" t="s">
        <v>0</v>
      </c>
      <c r="B1" s="4"/>
      <c r="C1" s="4"/>
      <c r="D1" s="4"/>
      <c r="E1" s="5" t="s">
        <v>1</v>
      </c>
      <c r="F1" s="5"/>
      <c r="G1" s="5"/>
      <c r="H1" s="5"/>
      <c r="I1" s="5"/>
      <c r="J1" s="5"/>
      <c r="K1" s="5"/>
      <c r="L1" s="5"/>
      <c r="M1" s="5"/>
      <c r="N1" s="5"/>
    </row>
    <row r="2" spans="1:14" ht="19.5" customHeight="1">
      <c r="A2" s="6" t="s">
        <v>2</v>
      </c>
      <c r="B2" s="6"/>
      <c r="C2" s="6"/>
      <c r="D2" s="6"/>
      <c r="E2" s="5" t="s">
        <v>3</v>
      </c>
      <c r="F2" s="5"/>
      <c r="G2" s="5"/>
      <c r="H2" s="5"/>
      <c r="I2" s="5"/>
      <c r="J2" s="5"/>
      <c r="K2" s="5"/>
      <c r="L2" s="5"/>
      <c r="M2" s="5"/>
      <c r="N2" s="5"/>
    </row>
    <row r="3" spans="5:14" ht="20.25" customHeight="1">
      <c r="E3" s="4" t="s">
        <v>4</v>
      </c>
      <c r="F3" s="4"/>
      <c r="G3" s="4"/>
      <c r="H3" s="4"/>
      <c r="I3" s="4"/>
      <c r="J3" s="4"/>
      <c r="K3" s="4"/>
      <c r="L3" s="4"/>
      <c r="M3" s="4"/>
      <c r="N3" s="4"/>
    </row>
    <row r="4" spans="5:14" ht="18.75" customHeight="1">
      <c r="E4" s="5" t="s">
        <v>64</v>
      </c>
      <c r="F4" s="5"/>
      <c r="G4" s="5"/>
      <c r="H4" s="5"/>
      <c r="I4" s="5"/>
      <c r="J4" s="5"/>
      <c r="K4" s="5"/>
      <c r="L4" s="5"/>
      <c r="M4" s="5"/>
      <c r="N4" s="5"/>
    </row>
    <row r="5" spans="5:14" ht="18.75" customHeight="1">
      <c r="E5" s="7" t="s">
        <v>65</v>
      </c>
      <c r="F5" s="7"/>
      <c r="G5" s="7"/>
      <c r="H5" s="7"/>
      <c r="I5" s="7"/>
      <c r="J5" s="7"/>
      <c r="K5" s="7"/>
      <c r="L5" s="7"/>
      <c r="M5" s="7"/>
      <c r="N5" s="7"/>
    </row>
    <row r="6" spans="5:14" ht="15.75" customHeight="1">
      <c r="E6" s="7" t="s">
        <v>66</v>
      </c>
      <c r="F6" s="7"/>
      <c r="G6" s="7"/>
      <c r="H6" s="7"/>
      <c r="I6" s="7"/>
      <c r="J6" s="7"/>
      <c r="K6" s="7"/>
      <c r="L6" s="7"/>
      <c r="M6" s="7"/>
      <c r="N6" s="7"/>
    </row>
    <row r="7" ht="10.5" customHeight="1"/>
    <row r="8" spans="1:15" s="12" customFormat="1" ht="42" customHeight="1">
      <c r="A8" s="8" t="s">
        <v>8</v>
      </c>
      <c r="B8" s="8" t="s">
        <v>9</v>
      </c>
      <c r="C8" s="8" t="s">
        <v>10</v>
      </c>
      <c r="D8" s="8"/>
      <c r="E8" s="9" t="s">
        <v>11</v>
      </c>
      <c r="F8" s="9" t="s">
        <v>12</v>
      </c>
      <c r="G8" s="59" t="s">
        <v>13</v>
      </c>
      <c r="H8" s="59"/>
      <c r="I8" s="59"/>
      <c r="J8" s="9" t="s">
        <v>14</v>
      </c>
      <c r="K8" s="59" t="s">
        <v>15</v>
      </c>
      <c r="L8" s="59"/>
      <c r="M8" s="59"/>
      <c r="N8" s="8" t="s">
        <v>16</v>
      </c>
      <c r="O8" s="8"/>
    </row>
    <row r="9" spans="1:15" s="12" customFormat="1" ht="40.5" customHeight="1">
      <c r="A9" s="8"/>
      <c r="B9" s="8"/>
      <c r="C9" s="8"/>
      <c r="D9" s="8"/>
      <c r="E9" s="9"/>
      <c r="F9" s="9"/>
      <c r="G9" s="9" t="s">
        <v>55</v>
      </c>
      <c r="H9" s="8" t="s">
        <v>18</v>
      </c>
      <c r="I9" s="9" t="s">
        <v>19</v>
      </c>
      <c r="J9" s="9"/>
      <c r="K9" s="9" t="s">
        <v>20</v>
      </c>
      <c r="L9" s="9" t="s">
        <v>21</v>
      </c>
      <c r="M9" s="9" t="s">
        <v>22</v>
      </c>
      <c r="N9" s="8"/>
      <c r="O9" s="8"/>
    </row>
    <row r="10" spans="1:15" s="25" customFormat="1" ht="19.5" customHeight="1">
      <c r="A10" s="74">
        <v>1</v>
      </c>
      <c r="B10" s="75" t="s">
        <v>67</v>
      </c>
      <c r="C10" s="76" t="s">
        <v>68</v>
      </c>
      <c r="D10" s="77" t="s">
        <v>69</v>
      </c>
      <c r="E10" s="78" t="s">
        <v>70</v>
      </c>
      <c r="F10" s="79">
        <v>10</v>
      </c>
      <c r="G10" s="79">
        <v>8</v>
      </c>
      <c r="H10" s="80"/>
      <c r="I10" s="81">
        <f>G10</f>
        <v>8</v>
      </c>
      <c r="J10" s="20">
        <v>3</v>
      </c>
      <c r="K10" s="82">
        <f>ROUND((J10*7+I10*2+F10)/10,1)</f>
        <v>4.7</v>
      </c>
      <c r="L10" s="83">
        <f>IF(K10&gt;=8.5,"A",IF(K10&gt;=7,"B",IF(K10&gt;=5.5,"C",IF(K10&gt;=4,"D",IF(AND(K10&lt;4,K10&gt;=0),"F",IF(AND(F10="",I10="",J10=""),"I",IF(OR(F10&lt;&gt;"",I10&lt;&gt;"",J10&lt;&gt;""),"X","R")))))))</f>
        <v>0</v>
      </c>
      <c r="M10" s="84">
        <f>IF(L10="A",4,IF(L10="B",3,IF(L10="C",2,IF(L10="D",1,0))))</f>
        <v>1</v>
      </c>
      <c r="N10" s="23">
        <f>IF(L10="A","GIỎI",IF(L10="B","KHÁ",IF(L10="C","TB",IF(L10="D","TB YẾU","KÉM"))))</f>
        <v>0</v>
      </c>
      <c r="O10" s="24">
        <f>IF(OR(K10&lt;4,J10&lt;=2),"KHÔNG ĐẠT","ĐẠT")</f>
        <v>0</v>
      </c>
    </row>
    <row r="11" spans="1:15" s="25" customFormat="1" ht="19.5" customHeight="1">
      <c r="A11" s="74">
        <v>2</v>
      </c>
      <c r="B11" s="85" t="s">
        <v>56</v>
      </c>
      <c r="C11" s="86" t="s">
        <v>57</v>
      </c>
      <c r="D11" s="87" t="s">
        <v>58</v>
      </c>
      <c r="E11" s="88" t="s">
        <v>59</v>
      </c>
      <c r="F11" s="79">
        <v>5</v>
      </c>
      <c r="G11" s="79">
        <v>7</v>
      </c>
      <c r="H11" s="89"/>
      <c r="I11" s="81">
        <f>G11</f>
        <v>7</v>
      </c>
      <c r="J11" s="20">
        <v>0</v>
      </c>
      <c r="K11" s="82">
        <f>ROUND((J11*7+I11*2+F11)/10,1)</f>
        <v>1.9</v>
      </c>
      <c r="L11" s="83" t="str">
        <f>IF(K11&gt;=8.5,"A",IF(K11&gt;=7,"B",IF(K11&gt;=5.5,"C",IF(K11&gt;=4,"D",IF(AND(K11&lt;4,K11&gt;=0),"F",IF(AND(F11="",I11="",J11=""),"I",IF(OR(F11&lt;&gt;"",I11&lt;&gt;"",J11&lt;&gt;""),"X","R")))))))</f>
        <v>F</v>
      </c>
      <c r="M11" s="84">
        <f>IF(L11="A",4,IF(L11="B",3,IF(L11="C",2,IF(L11="D",1,0))))</f>
        <v>0</v>
      </c>
      <c r="N11" s="23" t="str">
        <f>IF(L11="A","GIỎI",IF(L11="B","KHÁ",IF(L11="C","TB",IF(L11="D","TB YẾU","KÉM"))))</f>
        <v>KÉM</v>
      </c>
      <c r="O11" s="24" t="str">
        <f>IF(OR(K11&lt;4,J11&lt;=2),"KHÔNG ĐẠT","ĐẠT")</f>
        <v>KHÔNG ĐẠT</v>
      </c>
    </row>
    <row r="12" spans="1:15" s="25" customFormat="1" ht="19.5" customHeight="1">
      <c r="A12" s="74">
        <v>3</v>
      </c>
      <c r="B12" s="85" t="s">
        <v>60</v>
      </c>
      <c r="C12" s="86" t="s">
        <v>61</v>
      </c>
      <c r="D12" s="87" t="s">
        <v>42</v>
      </c>
      <c r="E12" s="88" t="s">
        <v>62</v>
      </c>
      <c r="F12" s="79">
        <v>0</v>
      </c>
      <c r="G12" s="79">
        <v>0</v>
      </c>
      <c r="H12" s="80"/>
      <c r="I12" s="81">
        <f>G12</f>
        <v>0</v>
      </c>
      <c r="J12" s="20">
        <v>0</v>
      </c>
      <c r="K12" s="82">
        <f>ROUND((J12*7+I12*2+F12)/10,1)</f>
        <v>0</v>
      </c>
      <c r="L12" s="83">
        <f>IF(K12&gt;=8.5,"A",IF(K12&gt;=7,"B",IF(K12&gt;=5.5,"C",IF(K12&gt;=4,"D",IF(AND(K12&lt;4,K12&gt;=0),"F",IF(AND(F12="",I12="",J12=""),"I",IF(OR(F12&lt;&gt;"",I12&lt;&gt;"",J12&lt;&gt;""),"X","R")))))))</f>
        <v>0</v>
      </c>
      <c r="M12" s="84">
        <f>IF(L12="A",4,IF(L12="B",3,IF(L12="C",2,IF(L12="D",1,0))))</f>
        <v>0</v>
      </c>
      <c r="N12" s="23">
        <f>IF(L12="A","GIỎI",IF(L12="B","KHÁ",IF(L12="C","TB",IF(L12="D","TB YẾU","KÉM"))))</f>
        <v>0</v>
      </c>
      <c r="O12" s="24">
        <f>IF(OR(K12&lt;4,J12&lt;=2),"KHÔNG ĐẠT","ĐẠT")</f>
        <v>0</v>
      </c>
    </row>
    <row r="13" spans="1:15" s="25" customFormat="1" ht="15.75" customHeight="1">
      <c r="A13" s="74">
        <v>4</v>
      </c>
      <c r="B13" s="75" t="s">
        <v>71</v>
      </c>
      <c r="C13" s="76" t="s">
        <v>72</v>
      </c>
      <c r="D13" s="77" t="s">
        <v>73</v>
      </c>
      <c r="E13" s="78" t="s">
        <v>74</v>
      </c>
      <c r="F13" s="79">
        <v>5</v>
      </c>
      <c r="G13" s="79">
        <v>7</v>
      </c>
      <c r="H13" s="90"/>
      <c r="I13" s="81">
        <f>G13</f>
        <v>7</v>
      </c>
      <c r="J13" s="20">
        <v>0</v>
      </c>
      <c r="K13" s="82">
        <f>ROUND((J13*7+I13*2+F13)/10,1)</f>
        <v>1.9</v>
      </c>
      <c r="L13" s="83">
        <f>IF(K13&gt;=8.5,"A",IF(K13&gt;=7,"B",IF(K13&gt;=5.5,"C",IF(K13&gt;=4,"D",IF(AND(K13&lt;4,K13&gt;=0),"F",IF(AND(F13="",I13="",J13=""),"I",IF(OR(F13&lt;&gt;"",I13&lt;&gt;"",J13&lt;&gt;""),"X","R")))))))</f>
        <v>0</v>
      </c>
      <c r="M13" s="84">
        <f>IF(L13="A",4,IF(L13="B",3,IF(L13="C",2,IF(L13="D",1,0))))</f>
        <v>0</v>
      </c>
      <c r="N13" s="23">
        <f>IF(L13="A","GIỎI",IF(L13="B","KHÁ",IF(L13="C","TB",IF(L13="D","TB YẾU","KÉM"))))</f>
        <v>0</v>
      </c>
      <c r="O13" s="24">
        <f>IF(OR(K13&lt;4,J13&lt;=2),"KHÔNG ĐẠT","ĐẠT")</f>
        <v>0</v>
      </c>
    </row>
    <row r="14" spans="1:15" s="25" customFormat="1" ht="19.5" customHeight="1">
      <c r="A14" s="74">
        <v>5</v>
      </c>
      <c r="B14" s="75" t="s">
        <v>26</v>
      </c>
      <c r="C14" s="76" t="s">
        <v>75</v>
      </c>
      <c r="D14" s="77" t="s">
        <v>28</v>
      </c>
      <c r="E14" s="78" t="s">
        <v>76</v>
      </c>
      <c r="F14" s="79">
        <v>8</v>
      </c>
      <c r="G14" s="79">
        <v>7</v>
      </c>
      <c r="H14" s="80"/>
      <c r="I14" s="81">
        <f>G14</f>
        <v>7</v>
      </c>
      <c r="J14" s="20">
        <v>4.5</v>
      </c>
      <c r="K14" s="82">
        <f>ROUND((J14*7+I14*2+F14)/10,1)</f>
        <v>5.4</v>
      </c>
      <c r="L14" s="83">
        <f>IF(K14&gt;=8.5,"A",IF(K14&gt;=7,"B",IF(K14&gt;=5.5,"C",IF(K14&gt;=4,"D",IF(AND(K14&lt;4,K14&gt;=0),"F",IF(AND(F14="",I14="",J14=""),"I",IF(OR(F14&lt;&gt;"",I14&lt;&gt;"",J14&lt;&gt;""),"X","R")))))))</f>
        <v>0</v>
      </c>
      <c r="M14" s="84">
        <f>IF(L14="A",4,IF(L14="B",3,IF(L14="C",2,IF(L14="D",1,0))))</f>
        <v>1</v>
      </c>
      <c r="N14" s="23">
        <f>IF(L14="A","GIỎI",IF(L14="B","KHÁ",IF(L14="C","TB",IF(L14="D","TB YẾU","KÉM"))))</f>
        <v>0</v>
      </c>
      <c r="O14" s="24">
        <f>IF(OR(K14&lt;4,J14&lt;=2),"KHÔNG ĐẠT","ĐẠT")</f>
        <v>0</v>
      </c>
    </row>
    <row r="15" spans="1:15" s="25" customFormat="1" ht="19.5" customHeight="1">
      <c r="A15" s="74">
        <v>6</v>
      </c>
      <c r="B15" s="75" t="s">
        <v>77</v>
      </c>
      <c r="C15" s="76" t="s">
        <v>78</v>
      </c>
      <c r="D15" s="77" t="s">
        <v>79</v>
      </c>
      <c r="E15" s="78" t="s">
        <v>80</v>
      </c>
      <c r="F15" s="79">
        <v>7</v>
      </c>
      <c r="G15" s="79">
        <v>5</v>
      </c>
      <c r="H15" s="80"/>
      <c r="I15" s="81">
        <f>G15</f>
        <v>5</v>
      </c>
      <c r="J15" s="20">
        <v>2.5</v>
      </c>
      <c r="K15" s="82">
        <f>ROUND((J15*7+I15*2+F15)/10,1)</f>
        <v>3.5</v>
      </c>
      <c r="L15" s="83">
        <f>IF(K15&gt;=8.5,"A",IF(K15&gt;=7,"B",IF(K15&gt;=5.5,"C",IF(K15&gt;=4,"D",IF(AND(K15&lt;4,K15&gt;=0),"F",IF(AND(F15="",I15="",J15=""),"I",IF(OR(F15&lt;&gt;"",I15&lt;&gt;"",J15&lt;&gt;""),"X","R")))))))</f>
        <v>0</v>
      </c>
      <c r="M15" s="84">
        <f>IF(L15="A",4,IF(L15="B",3,IF(L15="C",2,IF(L15="D",1,0))))</f>
        <v>0</v>
      </c>
      <c r="N15" s="23">
        <f>IF(L15="A","GIỎI",IF(L15="B","KHÁ",IF(L15="C","TB",IF(L15="D","TB YẾU","KÉM"))))</f>
        <v>0</v>
      </c>
      <c r="O15" s="24">
        <f>IF(OR(K15&lt;4,J15&lt;=2),"KHÔNG ĐẠT","ĐẠT")</f>
        <v>0</v>
      </c>
    </row>
    <row r="16" spans="2:10" ht="12.75">
      <c r="B16" s="39" t="s">
        <v>81</v>
      </c>
      <c r="C16" s="39"/>
      <c r="D16" s="39"/>
      <c r="E16" s="39"/>
      <c r="F16" s="71"/>
      <c r="G16" s="2"/>
      <c r="H16" s="2"/>
      <c r="I16" s="2"/>
      <c r="J16" s="2"/>
    </row>
    <row r="17" spans="2:15" ht="12.75">
      <c r="B17" s="5" t="s">
        <v>30</v>
      </c>
      <c r="C17" s="5"/>
      <c r="D17" s="5"/>
      <c r="E17" s="5" t="s">
        <v>31</v>
      </c>
      <c r="F17" s="5"/>
      <c r="G17" s="5"/>
      <c r="H17" s="5"/>
      <c r="I17" s="42" t="s">
        <v>32</v>
      </c>
      <c r="J17" s="42"/>
      <c r="K17" s="42"/>
      <c r="L17" s="72"/>
      <c r="M17" s="42" t="s">
        <v>33</v>
      </c>
      <c r="N17" s="42"/>
      <c r="O17" s="42"/>
    </row>
    <row r="18" spans="2:13" s="1" customFormat="1" ht="12.75">
      <c r="B18" s="40"/>
      <c r="C18" s="40"/>
      <c r="D18" s="40"/>
      <c r="E18" s="40"/>
      <c r="F18" s="73"/>
      <c r="G18" s="40"/>
      <c r="H18" s="40"/>
      <c r="I18" s="40"/>
      <c r="J18" s="40"/>
      <c r="K18" s="40"/>
      <c r="L18" s="44"/>
      <c r="M18" s="44"/>
    </row>
    <row r="19" spans="2:13" s="1" customFormat="1" ht="12.75">
      <c r="B19" s="40"/>
      <c r="C19" s="40"/>
      <c r="D19" s="40"/>
      <c r="E19" s="40"/>
      <c r="F19" s="73"/>
      <c r="G19" s="40"/>
      <c r="H19" s="40"/>
      <c r="I19" s="40"/>
      <c r="J19" s="40"/>
      <c r="K19" s="40"/>
      <c r="L19" s="44"/>
      <c r="M19" s="44"/>
    </row>
    <row r="20" spans="2:13" s="1" customFormat="1" ht="12.75">
      <c r="B20" s="40"/>
      <c r="C20" s="40"/>
      <c r="D20" s="40"/>
      <c r="E20" s="40"/>
      <c r="F20" s="73"/>
      <c r="G20" s="40"/>
      <c r="H20" s="40"/>
      <c r="I20" s="40"/>
      <c r="J20" s="40"/>
      <c r="K20" s="40"/>
      <c r="L20" s="44"/>
      <c r="M20" s="44"/>
    </row>
    <row r="21" spans="2:15" ht="12.75">
      <c r="B21" s="5" t="s">
        <v>34</v>
      </c>
      <c r="C21" s="5"/>
      <c r="D21" s="5"/>
      <c r="E21" s="5" t="s">
        <v>63</v>
      </c>
      <c r="F21" s="5"/>
      <c r="G21" s="5"/>
      <c r="H21" s="5"/>
      <c r="I21" s="5" t="s">
        <v>36</v>
      </c>
      <c r="J21" s="5"/>
      <c r="K21" s="5"/>
      <c r="L21" s="72"/>
      <c r="M21" s="42" t="s">
        <v>49</v>
      </c>
      <c r="N21" s="42"/>
      <c r="O21" s="42"/>
    </row>
    <row r="22" spans="2:14" ht="15.75" customHeight="1">
      <c r="B22" s="5"/>
      <c r="C22" s="5"/>
      <c r="D22" s="5"/>
      <c r="E22" s="40"/>
      <c r="F22" s="73"/>
      <c r="G22" s="45"/>
      <c r="H22" s="45"/>
      <c r="I22" s="45"/>
      <c r="J22" s="45"/>
      <c r="K22" s="40"/>
      <c r="L22" s="42"/>
      <c r="M22" s="42"/>
      <c r="N22" s="42"/>
    </row>
    <row r="23" spans="2:13" ht="12.75">
      <c r="B23" s="40"/>
      <c r="C23" s="40"/>
      <c r="D23" s="40"/>
      <c r="E23" s="40"/>
      <c r="F23" s="73"/>
      <c r="G23" s="40"/>
      <c r="H23" s="40"/>
      <c r="I23" s="40"/>
      <c r="J23" s="40"/>
      <c r="K23" s="40"/>
      <c r="L23" s="44"/>
      <c r="M23" s="44"/>
    </row>
  </sheetData>
  <sheetProtection selectLockedCells="1" selectUnlockedCells="1"/>
  <mergeCells count="28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6:E16"/>
    <mergeCell ref="B17:D17"/>
    <mergeCell ref="E17:H17"/>
    <mergeCell ref="I17:K17"/>
    <mergeCell ref="M17:O17"/>
    <mergeCell ref="B21:D21"/>
    <mergeCell ref="E21:H21"/>
    <mergeCell ref="I21:K21"/>
    <mergeCell ref="M21:O21"/>
    <mergeCell ref="B22:D22"/>
    <mergeCell ref="L22:N22"/>
  </mergeCells>
  <printOptions/>
  <pageMargins left="0.3798611111111111" right="0.7" top="0.75" bottom="0.75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O32"/>
  <sheetViews>
    <sheetView workbookViewId="0" topLeftCell="A1">
      <selection activeCell="E29" sqref="E29"/>
    </sheetView>
  </sheetViews>
  <sheetFormatPr defaultColWidth="9.140625" defaultRowHeight="12.75"/>
  <cols>
    <col min="1" max="1" width="4.57421875" style="1" customWidth="1"/>
    <col min="2" max="2" width="12.8515625" style="1" customWidth="1"/>
    <col min="3" max="3" width="17.00390625" style="1" customWidth="1"/>
    <col min="4" max="4" width="7.7109375" style="1" customWidth="1"/>
    <col min="5" max="5" width="12.421875" style="1" customWidth="1"/>
    <col min="6" max="6" width="9.7109375" style="58" customWidth="1"/>
    <col min="7" max="7" width="5.8515625" style="1" customWidth="1"/>
    <col min="8" max="8" width="5.42187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3" customWidth="1"/>
    <col min="13" max="13" width="7.421875" style="3" customWidth="1"/>
    <col min="14" max="14" width="7.7109375" style="1" customWidth="1"/>
    <col min="15" max="15" width="13.28125" style="1" customWidth="1"/>
    <col min="16" max="16384" width="9.140625" style="1" customWidth="1"/>
  </cols>
  <sheetData>
    <row r="1" spans="1:14" ht="12.75">
      <c r="A1" s="4" t="s">
        <v>0</v>
      </c>
      <c r="B1" s="4"/>
      <c r="C1" s="4"/>
      <c r="D1" s="4"/>
      <c r="E1" s="5" t="s">
        <v>1</v>
      </c>
      <c r="F1" s="5"/>
      <c r="G1" s="5"/>
      <c r="H1" s="5"/>
      <c r="I1" s="5"/>
      <c r="J1" s="5"/>
      <c r="K1" s="5"/>
      <c r="L1" s="5"/>
      <c r="M1" s="5"/>
      <c r="N1" s="5"/>
    </row>
    <row r="2" spans="1:14" ht="19.5" customHeight="1">
      <c r="A2" s="6" t="s">
        <v>2</v>
      </c>
      <c r="B2" s="6"/>
      <c r="C2" s="6"/>
      <c r="D2" s="6"/>
      <c r="E2" s="5" t="s">
        <v>3</v>
      </c>
      <c r="F2" s="5"/>
      <c r="G2" s="5"/>
      <c r="H2" s="5"/>
      <c r="I2" s="5"/>
      <c r="J2" s="5"/>
      <c r="K2" s="5"/>
      <c r="L2" s="5"/>
      <c r="M2" s="5"/>
      <c r="N2" s="5"/>
    </row>
    <row r="3" spans="5:14" ht="20.25" customHeight="1">
      <c r="E3" s="4" t="s">
        <v>4</v>
      </c>
      <c r="F3" s="4"/>
      <c r="G3" s="4"/>
      <c r="H3" s="4"/>
      <c r="I3" s="4"/>
      <c r="J3" s="4"/>
      <c r="K3" s="4"/>
      <c r="L3" s="4"/>
      <c r="M3" s="4"/>
      <c r="N3" s="4"/>
    </row>
    <row r="4" spans="5:14" ht="18.75" customHeight="1">
      <c r="E4" s="5" t="s">
        <v>82</v>
      </c>
      <c r="F4" s="5"/>
      <c r="G4" s="5"/>
      <c r="H4" s="5"/>
      <c r="I4" s="5"/>
      <c r="J4" s="5"/>
      <c r="K4" s="5"/>
      <c r="L4" s="5"/>
      <c r="M4" s="5"/>
      <c r="N4" s="5"/>
    </row>
    <row r="5" spans="5:14" ht="18.75" customHeight="1">
      <c r="E5" s="7" t="s">
        <v>83</v>
      </c>
      <c r="F5" s="7"/>
      <c r="G5" s="7"/>
      <c r="H5" s="7"/>
      <c r="I5" s="7"/>
      <c r="J5" s="7"/>
      <c r="K5" s="7"/>
      <c r="L5" s="7"/>
      <c r="M5" s="7"/>
      <c r="N5" s="7"/>
    </row>
    <row r="6" spans="5:14" ht="15.75" customHeight="1">
      <c r="E6" s="7" t="s">
        <v>84</v>
      </c>
      <c r="F6" s="7"/>
      <c r="G6" s="7"/>
      <c r="H6" s="7"/>
      <c r="I6" s="7"/>
      <c r="J6" s="7"/>
      <c r="K6" s="7"/>
      <c r="L6" s="7"/>
      <c r="M6" s="7"/>
      <c r="N6" s="7"/>
    </row>
    <row r="7" ht="10.5" customHeight="1"/>
    <row r="8" spans="1:15" s="12" customFormat="1" ht="42" customHeight="1">
      <c r="A8" s="8" t="s">
        <v>8</v>
      </c>
      <c r="B8" s="8" t="s">
        <v>9</v>
      </c>
      <c r="C8" s="8" t="s">
        <v>10</v>
      </c>
      <c r="D8" s="8"/>
      <c r="E8" s="9" t="s">
        <v>11</v>
      </c>
      <c r="F8" s="9" t="s">
        <v>12</v>
      </c>
      <c r="G8" s="59" t="s">
        <v>13</v>
      </c>
      <c r="H8" s="59"/>
      <c r="I8" s="59"/>
      <c r="J8" s="9" t="s">
        <v>14</v>
      </c>
      <c r="K8" s="59" t="s">
        <v>15</v>
      </c>
      <c r="L8" s="59"/>
      <c r="M8" s="59"/>
      <c r="N8" s="8" t="s">
        <v>16</v>
      </c>
      <c r="O8" s="8"/>
    </row>
    <row r="9" spans="1:15" s="12" customFormat="1" ht="40.5" customHeight="1">
      <c r="A9" s="8"/>
      <c r="B9" s="8"/>
      <c r="C9" s="8"/>
      <c r="D9" s="8"/>
      <c r="E9" s="9"/>
      <c r="F9" s="9"/>
      <c r="G9" s="9" t="s">
        <v>55</v>
      </c>
      <c r="H9" s="8" t="s">
        <v>18</v>
      </c>
      <c r="I9" s="9" t="s">
        <v>19</v>
      </c>
      <c r="J9" s="9"/>
      <c r="K9" s="9" t="s">
        <v>20</v>
      </c>
      <c r="L9" s="9" t="s">
        <v>21</v>
      </c>
      <c r="M9" s="9" t="s">
        <v>22</v>
      </c>
      <c r="N9" s="8"/>
      <c r="O9" s="8"/>
    </row>
    <row r="10" spans="1:15" s="25" customFormat="1" ht="15" customHeight="1">
      <c r="A10" s="74">
        <v>1</v>
      </c>
      <c r="B10" s="75" t="s">
        <v>85</v>
      </c>
      <c r="C10" s="76" t="s">
        <v>86</v>
      </c>
      <c r="D10" s="77" t="s">
        <v>87</v>
      </c>
      <c r="E10" s="78" t="s">
        <v>88</v>
      </c>
      <c r="F10" s="64">
        <v>7</v>
      </c>
      <c r="G10" s="91">
        <v>7.7</v>
      </c>
      <c r="H10" s="70"/>
      <c r="I10" s="20">
        <f>G10</f>
        <v>7.7</v>
      </c>
      <c r="J10" s="20">
        <v>5</v>
      </c>
      <c r="K10" s="82">
        <f>ROUND((J10*7+I10*2+F10)/10,1)</f>
        <v>5.7</v>
      </c>
      <c r="L10" s="83" t="str">
        <f>IF(K10&gt;=8.5,"A",IF(K10&gt;=7,"B",IF(K10&gt;=5.5,"C",IF(K10&gt;=4,"D",IF(AND(K10&lt;4,K10&gt;=0),"F",IF(AND(F10="",I10="",J10=""),"I",IF(OR(F10&lt;&gt;"",I10&lt;&gt;"",J10&lt;&gt;""),"X","R")))))))</f>
        <v>C</v>
      </c>
      <c r="M10" s="84">
        <f>IF(L10="A",4,IF(L10="B",3,IF(L10="C",2,IF(L10="D",1,0))))</f>
        <v>2</v>
      </c>
      <c r="N10" s="23" t="str">
        <f>IF(L10="A","GIỎI",IF(L10="B","KHÁ",IF(L10="C","TB",IF(L10="D","TB YẾU","KÉM"))))</f>
        <v>TB</v>
      </c>
      <c r="O10" s="24" t="str">
        <f>IF(OR(K10&lt;4,J10&lt;=2),"KHÔNG ĐẠT","ĐẠT")</f>
        <v>ĐẠT</v>
      </c>
    </row>
    <row r="11" spans="1:15" s="25" customFormat="1" ht="15" customHeight="1">
      <c r="A11" s="74">
        <v>2</v>
      </c>
      <c r="B11" s="75" t="s">
        <v>23</v>
      </c>
      <c r="C11" s="76" t="s">
        <v>89</v>
      </c>
      <c r="D11" s="77" t="s">
        <v>25</v>
      </c>
      <c r="E11" s="78" t="s">
        <v>90</v>
      </c>
      <c r="F11" s="64">
        <v>9</v>
      </c>
      <c r="G11" s="64">
        <v>8.3</v>
      </c>
      <c r="H11" s="64"/>
      <c r="I11" s="20">
        <f>G11</f>
        <v>8.3</v>
      </c>
      <c r="J11" s="20">
        <v>6</v>
      </c>
      <c r="K11" s="82">
        <f>ROUND((J11*7+I11*2+F11)/10,1)</f>
        <v>6.8</v>
      </c>
      <c r="L11" s="83">
        <f>IF(K11&gt;=8.5,"A",IF(K11&gt;=7,"B",IF(K11&gt;=5.5,"C",IF(K11&gt;=4,"D",IF(AND(K11&lt;4,K11&gt;=0),"F",IF(AND(F11="",I11="",J11=""),"I",IF(OR(F11&lt;&gt;"",I11&lt;&gt;"",J11&lt;&gt;""),"X","R")))))))</f>
        <v>0</v>
      </c>
      <c r="M11" s="84">
        <f>IF(L11="A",4,IF(L11="B",3,IF(L11="C",2,IF(L11="D",1,0))))</f>
        <v>2</v>
      </c>
      <c r="N11" s="23">
        <f>IF(L11="A","GIỎI",IF(L11="B","KHÁ",IF(L11="C","TB",IF(L11="D","TB YẾU","KÉM"))))</f>
        <v>0</v>
      </c>
      <c r="O11" s="24">
        <f>IF(OR(K11&lt;4,J11&lt;=2),"KHÔNG ĐẠT","ĐẠT")</f>
        <v>0</v>
      </c>
    </row>
    <row r="12" spans="1:15" s="25" customFormat="1" ht="15" customHeight="1">
      <c r="A12" s="74">
        <v>3</v>
      </c>
      <c r="B12" s="75" t="s">
        <v>67</v>
      </c>
      <c r="C12" s="76" t="s">
        <v>68</v>
      </c>
      <c r="D12" s="77" t="s">
        <v>69</v>
      </c>
      <c r="E12" s="78" t="s">
        <v>70</v>
      </c>
      <c r="F12" s="64">
        <v>9</v>
      </c>
      <c r="G12" s="64">
        <v>6</v>
      </c>
      <c r="H12" s="70"/>
      <c r="I12" s="20">
        <f>G12</f>
        <v>6</v>
      </c>
      <c r="J12" s="20">
        <v>4</v>
      </c>
      <c r="K12" s="82">
        <f>ROUND((J12*7+I12*2+F12)/10,1)</f>
        <v>4.9</v>
      </c>
      <c r="L12" s="83">
        <f>IF(K12&gt;=8.5,"A",IF(K12&gt;=7,"B",IF(K12&gt;=5.5,"C",IF(K12&gt;=4,"D",IF(AND(K12&lt;4,K12&gt;=0),"F",IF(AND(F12="",I12="",J12=""),"I",IF(OR(F12&lt;&gt;"",I12&lt;&gt;"",J12&lt;&gt;""),"X","R")))))))</f>
        <v>0</v>
      </c>
      <c r="M12" s="84">
        <f>IF(L12="A",4,IF(L12="B",3,IF(L12="C",2,IF(L12="D",1,0))))</f>
        <v>1</v>
      </c>
      <c r="N12" s="23">
        <f>IF(L12="A","GIỎI",IF(L12="B","KHÁ",IF(L12="C","TB",IF(L12="D","TB YẾU","KÉM"))))</f>
        <v>0</v>
      </c>
      <c r="O12" s="24">
        <f>IF(OR(K12&lt;4,J12&lt;=2),"KHÔNG ĐẠT","ĐẠT")</f>
        <v>0</v>
      </c>
    </row>
    <row r="13" spans="1:15" s="25" customFormat="1" ht="15" customHeight="1">
      <c r="A13" s="74">
        <v>4</v>
      </c>
      <c r="B13" s="85" t="s">
        <v>56</v>
      </c>
      <c r="C13" s="86" t="s">
        <v>57</v>
      </c>
      <c r="D13" s="87" t="s">
        <v>58</v>
      </c>
      <c r="E13" s="88" t="s">
        <v>59</v>
      </c>
      <c r="F13" s="64">
        <v>7</v>
      </c>
      <c r="G13" s="64">
        <v>4.7</v>
      </c>
      <c r="H13" s="65"/>
      <c r="I13" s="20">
        <f>G13</f>
        <v>4.7</v>
      </c>
      <c r="J13" s="66">
        <v>0</v>
      </c>
      <c r="K13" s="82">
        <f>ROUND((J13*7+I13*2+F13)/10,1)</f>
        <v>1.6</v>
      </c>
      <c r="L13" s="83" t="str">
        <f>IF(K13&gt;=8.5,"A",IF(K13&gt;=7,"B",IF(K13&gt;=5.5,"C",IF(K13&gt;=4,"D",IF(AND(K13&lt;4,K13&gt;=0),"F",IF(AND(F13="",I13="",J13=""),"I",IF(OR(F13&lt;&gt;"",I13&lt;&gt;"",J13&lt;&gt;""),"X","R")))))))</f>
        <v>F</v>
      </c>
      <c r="M13" s="84">
        <f>IF(L13="A",4,IF(L13="B",3,IF(L13="C",2,IF(L13="D",1,0))))</f>
        <v>0</v>
      </c>
      <c r="N13" s="23" t="str">
        <f>IF(L13="A","GIỎI",IF(L13="B","KHÁ",IF(L13="C","TB",IF(L13="D","TB YẾU","KÉM"))))</f>
        <v>KÉM</v>
      </c>
      <c r="O13" s="24" t="str">
        <f>IF(OR(K13&lt;4,J13&lt;=2),"KHÔNG ĐẠT","ĐẠT")</f>
        <v>KHÔNG ĐẠT</v>
      </c>
    </row>
    <row r="14" spans="1:15" s="25" customFormat="1" ht="15" customHeight="1">
      <c r="A14" s="74">
        <v>5</v>
      </c>
      <c r="B14" s="85" t="s">
        <v>40</v>
      </c>
      <c r="C14" s="86" t="s">
        <v>41</v>
      </c>
      <c r="D14" s="87" t="s">
        <v>42</v>
      </c>
      <c r="E14" s="88" t="s">
        <v>43</v>
      </c>
      <c r="F14" s="64">
        <v>7</v>
      </c>
      <c r="G14" s="64">
        <v>6.7</v>
      </c>
      <c r="H14" s="70"/>
      <c r="I14" s="20">
        <f>G14</f>
        <v>6.7</v>
      </c>
      <c r="J14" s="20">
        <v>3.5</v>
      </c>
      <c r="K14" s="82">
        <f>ROUND((J14*7+I14*2+F14)/10,1)</f>
        <v>4.5</v>
      </c>
      <c r="L14" s="83">
        <f>IF(K14&gt;=8.5,"A",IF(K14&gt;=7,"B",IF(K14&gt;=5.5,"C",IF(K14&gt;=4,"D",IF(AND(K14&lt;4,K14&gt;=0),"F",IF(AND(F14="",I14="",J14=""),"I",IF(OR(F14&lt;&gt;"",I14&lt;&gt;"",J14&lt;&gt;""),"X","R")))))))</f>
        <v>0</v>
      </c>
      <c r="M14" s="84">
        <f>IF(L14="A",4,IF(L14="B",3,IF(L14="C",2,IF(L14="D",1,0))))</f>
        <v>1</v>
      </c>
      <c r="N14" s="23">
        <f>IF(L14="A","GIỎI",IF(L14="B","KHÁ",IF(L14="C","TB",IF(L14="D","TB YẾU","KÉM"))))</f>
        <v>0</v>
      </c>
      <c r="O14" s="24">
        <f>IF(OR(K14&lt;4,J14&lt;=2),"KHÔNG ĐẠT","ĐẠT")</f>
        <v>0</v>
      </c>
    </row>
    <row r="15" spans="1:15" s="25" customFormat="1" ht="15" customHeight="1">
      <c r="A15" s="74">
        <v>6</v>
      </c>
      <c r="B15" s="85" t="s">
        <v>60</v>
      </c>
      <c r="C15" s="86" t="s">
        <v>61</v>
      </c>
      <c r="D15" s="87" t="s">
        <v>42</v>
      </c>
      <c r="E15" s="88" t="s">
        <v>62</v>
      </c>
      <c r="F15" s="64">
        <v>7</v>
      </c>
      <c r="G15" s="64">
        <v>3</v>
      </c>
      <c r="H15" s="70"/>
      <c r="I15" s="20">
        <f>G15</f>
        <v>3</v>
      </c>
      <c r="J15" s="20">
        <v>3</v>
      </c>
      <c r="K15" s="82">
        <f>ROUND((J15*7+I15*2+F15)/10,1)</f>
        <v>3.4</v>
      </c>
      <c r="L15" s="83">
        <f>IF(K15&gt;=8.5,"A",IF(K15&gt;=7,"B",IF(K15&gt;=5.5,"C",IF(K15&gt;=4,"D",IF(AND(K15&lt;4,K15&gt;=0),"F",IF(AND(F15="",I15="",J15=""),"I",IF(OR(F15&lt;&gt;"",I15&lt;&gt;"",J15&lt;&gt;""),"X","R")))))))</f>
        <v>0</v>
      </c>
      <c r="M15" s="84">
        <f>IF(L15="A",4,IF(L15="B",3,IF(L15="C",2,IF(L15="D",1,0))))</f>
        <v>0</v>
      </c>
      <c r="N15" s="23">
        <f>IF(L15="A","GIỎI",IF(L15="B","KHÁ",IF(L15="C","TB",IF(L15="D","TB YẾU","KÉM"))))</f>
        <v>0</v>
      </c>
      <c r="O15" s="24">
        <f>IF(OR(K15&lt;4,J15&lt;=2),"KHÔNG ĐẠT","ĐẠT")</f>
        <v>0</v>
      </c>
    </row>
    <row r="16" spans="1:15" s="25" customFormat="1" ht="15" customHeight="1">
      <c r="A16" s="74">
        <v>7</v>
      </c>
      <c r="B16" s="85" t="s">
        <v>91</v>
      </c>
      <c r="C16" s="86" t="s">
        <v>92</v>
      </c>
      <c r="D16" s="87" t="s">
        <v>93</v>
      </c>
      <c r="E16" s="88" t="s">
        <v>94</v>
      </c>
      <c r="F16" s="64">
        <v>8</v>
      </c>
      <c r="G16" s="64">
        <v>6.3</v>
      </c>
      <c r="H16" s="70"/>
      <c r="I16" s="20">
        <f>G16</f>
        <v>6.3</v>
      </c>
      <c r="J16" s="20">
        <v>4</v>
      </c>
      <c r="K16" s="82">
        <f>ROUND((J16*7+I16*2+F16)/10,1)</f>
        <v>4.9</v>
      </c>
      <c r="L16" s="83" t="str">
        <f>IF(K16&gt;=8.5,"A",IF(K16&gt;=7,"B",IF(K16&gt;=5.5,"C",IF(K16&gt;=4,"D",IF(AND(K16&lt;4,K16&gt;=0),"F",IF(AND(F16="",I16="",J16=""),"I",IF(OR(F16&lt;&gt;"",I16&lt;&gt;"",J16&lt;&gt;""),"X","R")))))))</f>
        <v>D</v>
      </c>
      <c r="M16" s="84">
        <f>IF(L16="A",4,IF(L16="B",3,IF(L16="C",2,IF(L16="D",1,0))))</f>
        <v>1</v>
      </c>
      <c r="N16" s="23">
        <f>IF(L16="A","GIỎI",IF(L16="B","KHÁ",IF(L16="C","TB",IF(L16="D","TB YẾU","KÉM"))))</f>
        <v>0</v>
      </c>
      <c r="O16" s="24">
        <f>IF(OR(K16&lt;4,J16&lt;=2),"KHÔNG ĐẠT","ĐẠT")</f>
        <v>0</v>
      </c>
    </row>
    <row r="17" spans="1:15" s="25" customFormat="1" ht="15" customHeight="1">
      <c r="A17" s="74">
        <v>8</v>
      </c>
      <c r="B17" s="75" t="s">
        <v>95</v>
      </c>
      <c r="C17" s="76" t="s">
        <v>96</v>
      </c>
      <c r="D17" s="77" t="s">
        <v>97</v>
      </c>
      <c r="E17" s="78" t="s">
        <v>98</v>
      </c>
      <c r="F17" s="64">
        <v>7</v>
      </c>
      <c r="G17" s="64">
        <v>6</v>
      </c>
      <c r="H17" s="79"/>
      <c r="I17" s="20">
        <f>G17</f>
        <v>6</v>
      </c>
      <c r="J17" s="20">
        <v>4</v>
      </c>
      <c r="K17" s="82">
        <f>ROUND((J17*7+I17*2+F17)/10,1)</f>
        <v>4.7</v>
      </c>
      <c r="L17" s="83">
        <f>IF(K17&gt;=8.5,"A",IF(K17&gt;=7,"B",IF(K17&gt;=5.5,"C",IF(K17&gt;=4,"D",IF(AND(K17&lt;4,K17&gt;=0),"F",IF(AND(F17="",I17="",J17=""),"I",IF(OR(F17&lt;&gt;"",I17&lt;&gt;"",J17&lt;&gt;""),"X","R")))))))</f>
        <v>0</v>
      </c>
      <c r="M17" s="84">
        <f>IF(L17="A",4,IF(L17="B",3,IF(L17="C",2,IF(L17="D",1,0))))</f>
        <v>1</v>
      </c>
      <c r="N17" s="23">
        <f>IF(L17="A","GIỎI",IF(L17="B","KHÁ",IF(L17="C","TB",IF(L17="D","TB YẾU","KÉM"))))</f>
        <v>0</v>
      </c>
      <c r="O17" s="24">
        <f>IF(OR(K17&lt;4,J17&lt;=2),"KHÔNG ĐẠT","ĐẠT")</f>
        <v>0</v>
      </c>
    </row>
    <row r="18" spans="1:15" s="25" customFormat="1" ht="15" customHeight="1">
      <c r="A18" s="74">
        <v>9</v>
      </c>
      <c r="B18" s="75" t="s">
        <v>71</v>
      </c>
      <c r="C18" s="76" t="s">
        <v>72</v>
      </c>
      <c r="D18" s="77" t="s">
        <v>73</v>
      </c>
      <c r="E18" s="78" t="s">
        <v>74</v>
      </c>
      <c r="F18" s="64">
        <v>6</v>
      </c>
      <c r="G18" s="64">
        <v>4.3</v>
      </c>
      <c r="H18" s="79"/>
      <c r="I18" s="20">
        <f>G18</f>
        <v>4.3</v>
      </c>
      <c r="J18" s="66">
        <v>0</v>
      </c>
      <c r="K18" s="82">
        <f>ROUND((J18*7+I18*2+F18)/10,1)</f>
        <v>1.5</v>
      </c>
      <c r="L18" s="83">
        <f>IF(K18&gt;=8.5,"A",IF(K18&gt;=7,"B",IF(K18&gt;=5.5,"C",IF(K18&gt;=4,"D",IF(AND(K18&lt;4,K18&gt;=0),"F",IF(AND(F18="",I18="",J18=""),"I",IF(OR(F18&lt;&gt;"",I18&lt;&gt;"",J18&lt;&gt;""),"X","R")))))))</f>
        <v>0</v>
      </c>
      <c r="M18" s="84">
        <f>IF(L18="A",4,IF(L18="B",3,IF(L18="C",2,IF(L18="D",1,0))))</f>
        <v>0</v>
      </c>
      <c r="N18" s="23">
        <f>IF(L18="A","GIỎI",IF(L18="B","KHÁ",IF(L18="C","TB",IF(L18="D","TB YẾU","KÉM"))))</f>
        <v>0</v>
      </c>
      <c r="O18" s="24">
        <f>IF(OR(K18&lt;4,J18&lt;=2),"KHÔNG ĐẠT","ĐẠT")</f>
        <v>0</v>
      </c>
    </row>
    <row r="19" spans="1:15" s="25" customFormat="1" ht="15" customHeight="1">
      <c r="A19" s="74">
        <v>10</v>
      </c>
      <c r="B19" s="85" t="s">
        <v>99</v>
      </c>
      <c r="C19" s="86" t="s">
        <v>100</v>
      </c>
      <c r="D19" s="87" t="s">
        <v>101</v>
      </c>
      <c r="E19" s="88" t="s">
        <v>102</v>
      </c>
      <c r="F19" s="64">
        <v>10</v>
      </c>
      <c r="G19" s="64">
        <v>6.7</v>
      </c>
      <c r="H19" s="70"/>
      <c r="I19" s="20">
        <f>G19</f>
        <v>6.7</v>
      </c>
      <c r="J19" s="20">
        <v>5</v>
      </c>
      <c r="K19" s="82">
        <f>ROUND((J19*7+I19*2+F19)/10,1)</f>
        <v>5.8</v>
      </c>
      <c r="L19" s="83">
        <f>IF(K19&gt;=8.5,"A",IF(K19&gt;=7,"B",IF(K19&gt;=5.5,"C",IF(K19&gt;=4,"D",IF(AND(K19&lt;4,K19&gt;=0),"F",IF(AND(F19="",I19="",J19=""),"I",IF(OR(F19&lt;&gt;"",I19&lt;&gt;"",J19&lt;&gt;""),"X","R")))))))</f>
        <v>0</v>
      </c>
      <c r="M19" s="84">
        <f>IF(L19="A",4,IF(L19="B",3,IF(L19="C",2,IF(L19="D",1,0))))</f>
        <v>2</v>
      </c>
      <c r="N19" s="23">
        <f>IF(L19="A","GIỎI",IF(L19="B","KHÁ",IF(L19="C","TB",IF(L19="D","TB YẾU","KÉM"))))</f>
        <v>0</v>
      </c>
      <c r="O19" s="24" t="str">
        <f>IF(OR(K19&lt;4,J19&lt;=2),"KHÔNG ĐẠT","ĐẠT")</f>
        <v>ĐẠT</v>
      </c>
    </row>
    <row r="20" spans="1:15" s="25" customFormat="1" ht="15" customHeight="1">
      <c r="A20" s="74">
        <v>11</v>
      </c>
      <c r="B20" s="75" t="s">
        <v>26</v>
      </c>
      <c r="C20" s="76" t="s">
        <v>75</v>
      </c>
      <c r="D20" s="77" t="s">
        <v>28</v>
      </c>
      <c r="E20" s="78" t="s">
        <v>76</v>
      </c>
      <c r="F20" s="64">
        <v>10</v>
      </c>
      <c r="G20" s="64">
        <v>6.7</v>
      </c>
      <c r="H20" s="70"/>
      <c r="I20" s="20">
        <f>G20</f>
        <v>6.7</v>
      </c>
      <c r="J20" s="20">
        <v>5</v>
      </c>
      <c r="K20" s="82">
        <f>ROUND((J20*7+I20*2+F20)/10,1)</f>
        <v>5.8</v>
      </c>
      <c r="L20" s="83" t="str">
        <f>IF(K20&gt;=8.5,"A",IF(K20&gt;=7,"B",IF(K20&gt;=5.5,"C",IF(K20&gt;=4,"D",IF(AND(K20&lt;4,K20&gt;=0),"F",IF(AND(F20="",I20="",J20=""),"I",IF(OR(F20&lt;&gt;"",I20&lt;&gt;"",J20&lt;&gt;""),"X","R")))))))</f>
        <v>C</v>
      </c>
      <c r="M20" s="84">
        <f>IF(L20="A",4,IF(L20="B",3,IF(L20="C",2,IF(L20="D",1,0))))</f>
        <v>2</v>
      </c>
      <c r="N20" s="23">
        <f>IF(L20="A","GIỎI",IF(L20="B","KHÁ",IF(L20="C","TB",IF(L20="D","TB YẾU","KÉM"))))</f>
        <v>0</v>
      </c>
      <c r="O20" s="24">
        <f>IF(OR(K20&lt;4,J20&lt;=2),"KHÔNG ĐẠT","ĐẠT")</f>
        <v>0</v>
      </c>
    </row>
    <row r="21" spans="1:15" s="25" customFormat="1" ht="15" customHeight="1">
      <c r="A21" s="74">
        <v>12</v>
      </c>
      <c r="B21" s="75" t="s">
        <v>44</v>
      </c>
      <c r="C21" s="76" t="s">
        <v>103</v>
      </c>
      <c r="D21" s="77" t="s">
        <v>46</v>
      </c>
      <c r="E21" s="78" t="s">
        <v>104</v>
      </c>
      <c r="F21" s="64">
        <v>10</v>
      </c>
      <c r="G21" s="64">
        <v>6</v>
      </c>
      <c r="H21" s="70"/>
      <c r="I21" s="20">
        <f>G21</f>
        <v>6</v>
      </c>
      <c r="J21" s="20">
        <v>5</v>
      </c>
      <c r="K21" s="82">
        <f>ROUND((J21*7+I21*2+F21)/10,1)</f>
        <v>5.7</v>
      </c>
      <c r="L21" s="83" t="str">
        <f>IF(K21&gt;=8.5,"A",IF(K21&gt;=7,"B",IF(K21&gt;=5.5,"C",IF(K21&gt;=4,"D",IF(AND(K21&lt;4,K21&gt;=0),"F",IF(AND(F21="",I21="",J21=""),"I",IF(OR(F21&lt;&gt;"",I21&lt;&gt;"",J21&lt;&gt;""),"X","R")))))))</f>
        <v>C</v>
      </c>
      <c r="M21" s="84">
        <f>IF(L21="A",4,IF(L21="B",3,IF(L21="C",2,IF(L21="D",1,0))))</f>
        <v>2</v>
      </c>
      <c r="N21" s="23">
        <f>IF(L21="A","GIỎI",IF(L21="B","KHÁ",IF(L21="C","TB",IF(L21="D","TB YẾU","KÉM"))))</f>
        <v>0</v>
      </c>
      <c r="O21" s="24">
        <f>IF(OR(K21&lt;4,J21&lt;=2),"KHÔNG ĐẠT","ĐẠT")</f>
        <v>0</v>
      </c>
    </row>
    <row r="22" spans="1:15" s="25" customFormat="1" ht="15" customHeight="1">
      <c r="A22" s="74">
        <v>13</v>
      </c>
      <c r="B22" s="75" t="s">
        <v>105</v>
      </c>
      <c r="C22" s="76" t="s">
        <v>106</v>
      </c>
      <c r="D22" s="77" t="s">
        <v>107</v>
      </c>
      <c r="E22" s="78" t="s">
        <v>108</v>
      </c>
      <c r="F22" s="64">
        <v>7</v>
      </c>
      <c r="G22" s="64">
        <v>5.7</v>
      </c>
      <c r="H22" s="70"/>
      <c r="I22" s="20">
        <f>G22</f>
        <v>5.7</v>
      </c>
      <c r="J22" s="20">
        <v>3</v>
      </c>
      <c r="K22" s="82">
        <f>ROUND((J22*7+I22*2+F22)/10,1)</f>
        <v>3.9</v>
      </c>
      <c r="L22" s="83" t="str">
        <f>IF(K22&gt;=8.5,"A",IF(K22&gt;=7,"B",IF(K22&gt;=5.5,"C",IF(K22&gt;=4,"D",IF(AND(K22&lt;4,K22&gt;=0),"F",IF(AND(F22="",I22="",J22=""),"I",IF(OR(F22&lt;&gt;"",I22&lt;&gt;"",J22&lt;&gt;""),"X","R")))))))</f>
        <v>F</v>
      </c>
      <c r="M22" s="84">
        <f>IF(L22="A",4,IF(L22="B",3,IF(L22="C",2,IF(L22="D",1,0))))</f>
        <v>0</v>
      </c>
      <c r="N22" s="23">
        <f>IF(L22="A","GIỎI",IF(L22="B","KHÁ",IF(L22="C","TB",IF(L22="D","TB YẾU","KÉM"))))</f>
        <v>0</v>
      </c>
      <c r="O22" s="24">
        <f>IF(OR(K22&lt;4,J22&lt;=2),"KHÔNG ĐẠT","ĐẠT")</f>
        <v>0</v>
      </c>
    </row>
    <row r="23" spans="1:15" s="25" customFormat="1" ht="15" customHeight="1">
      <c r="A23" s="74">
        <v>14</v>
      </c>
      <c r="B23" s="85" t="s">
        <v>109</v>
      </c>
      <c r="C23" s="86" t="s">
        <v>110</v>
      </c>
      <c r="D23" s="87" t="s">
        <v>107</v>
      </c>
      <c r="E23" s="88" t="s">
        <v>111</v>
      </c>
      <c r="F23" s="64">
        <v>7</v>
      </c>
      <c r="G23" s="64">
        <v>7</v>
      </c>
      <c r="H23" s="70"/>
      <c r="I23" s="20">
        <f>G23</f>
        <v>7</v>
      </c>
      <c r="J23" s="20">
        <v>4.5</v>
      </c>
      <c r="K23" s="82">
        <f>ROUND((J23*7+I23*2+F23)/10,1)</f>
        <v>5.3</v>
      </c>
      <c r="L23" s="83" t="str">
        <f>IF(K23&gt;=8.5,"A",IF(K23&gt;=7,"B",IF(K23&gt;=5.5,"C",IF(K23&gt;=4,"D",IF(AND(K23&lt;4,K23&gt;=0),"F",IF(AND(F23="",I23="",J23=""),"I",IF(OR(F23&lt;&gt;"",I23&lt;&gt;"",J23&lt;&gt;""),"X","R")))))))</f>
        <v>D</v>
      </c>
      <c r="M23" s="84">
        <f>IF(L23="A",4,IF(L23="B",3,IF(L23="C",2,IF(L23="D",1,0))))</f>
        <v>1</v>
      </c>
      <c r="N23" s="23">
        <f>IF(L23="A","GIỎI",IF(L23="B","KHÁ",IF(L23="C","TB",IF(L23="D","TB YẾU","KÉM"))))</f>
        <v>0</v>
      </c>
      <c r="O23" s="24">
        <f>IF(OR(K23&lt;4,J23&lt;=2),"KHÔNG ĐẠT","ĐẠT")</f>
        <v>0</v>
      </c>
    </row>
    <row r="24" spans="1:15" s="25" customFormat="1" ht="15" customHeight="1">
      <c r="A24" s="74">
        <v>15</v>
      </c>
      <c r="B24" s="75" t="s">
        <v>77</v>
      </c>
      <c r="C24" s="76" t="s">
        <v>78</v>
      </c>
      <c r="D24" s="77" t="s">
        <v>79</v>
      </c>
      <c r="E24" s="78" t="s">
        <v>80</v>
      </c>
      <c r="F24" s="64">
        <v>10</v>
      </c>
      <c r="G24" s="64">
        <v>7</v>
      </c>
      <c r="H24" s="70"/>
      <c r="I24" s="20">
        <f>G24</f>
        <v>7</v>
      </c>
      <c r="J24" s="20">
        <v>0</v>
      </c>
      <c r="K24" s="82">
        <f>ROUND((J24*7+I24*2+F24)/10,1)</f>
        <v>2.4</v>
      </c>
      <c r="L24" s="83" t="str">
        <f>IF(K24&gt;=8.5,"A",IF(K24&gt;=7,"B",IF(K24&gt;=5.5,"C",IF(K24&gt;=4,"D",IF(AND(K24&lt;4,K24&gt;=0),"F",IF(AND(F24="",I24="",J24=""),"I",IF(OR(F24&lt;&gt;"",I24&lt;&gt;"",J24&lt;&gt;""),"X","R")))))))</f>
        <v>F</v>
      </c>
      <c r="M24" s="84">
        <f>IF(L24="A",4,IF(L24="B",3,IF(L24="C",2,IF(L24="D",1,0))))</f>
        <v>0</v>
      </c>
      <c r="N24" s="23">
        <f>IF(L24="A","GIỎI",IF(L24="B","KHÁ",IF(L24="C","TB",IF(L24="D","TB YẾU","KÉM"))))</f>
        <v>0</v>
      </c>
      <c r="O24" s="24">
        <f>IF(OR(K24&lt;4,J24&lt;=2),"KHÔNG ĐẠT","ĐẠT")</f>
        <v>0</v>
      </c>
    </row>
    <row r="25" spans="2:10" ht="12.75">
      <c r="B25" s="39" t="s">
        <v>112</v>
      </c>
      <c r="C25" s="39"/>
      <c r="D25" s="39"/>
      <c r="E25" s="39"/>
      <c r="F25" s="71"/>
      <c r="G25" s="2"/>
      <c r="H25" s="2"/>
      <c r="I25" s="2"/>
      <c r="J25" s="2"/>
    </row>
    <row r="26" spans="2:15" ht="12.75">
      <c r="B26" s="5" t="s">
        <v>30</v>
      </c>
      <c r="C26" s="5"/>
      <c r="D26" s="5"/>
      <c r="E26" s="5" t="s">
        <v>31</v>
      </c>
      <c r="F26" s="5"/>
      <c r="G26" s="5"/>
      <c r="H26" s="5"/>
      <c r="I26" s="42" t="s">
        <v>32</v>
      </c>
      <c r="J26" s="42"/>
      <c r="K26" s="42"/>
      <c r="L26" s="72"/>
      <c r="M26" s="42" t="s">
        <v>33</v>
      </c>
      <c r="N26" s="42"/>
      <c r="O26" s="42"/>
    </row>
    <row r="27" spans="2:13" ht="12.75">
      <c r="B27" s="40"/>
      <c r="C27" s="40"/>
      <c r="D27" s="40"/>
      <c r="E27" s="40"/>
      <c r="F27" s="73"/>
      <c r="G27" s="40"/>
      <c r="H27" s="40"/>
      <c r="I27" s="40"/>
      <c r="J27" s="40"/>
      <c r="K27" s="40"/>
      <c r="L27" s="44"/>
      <c r="M27" s="44"/>
    </row>
    <row r="28" spans="2:13" ht="12.75">
      <c r="B28" s="40"/>
      <c r="C28" s="40"/>
      <c r="D28" s="40"/>
      <c r="E28" s="40"/>
      <c r="F28" s="73"/>
      <c r="G28" s="40"/>
      <c r="H28" s="40"/>
      <c r="I28" s="40"/>
      <c r="J28" s="40"/>
      <c r="K28" s="40"/>
      <c r="L28" s="44"/>
      <c r="M28" s="44"/>
    </row>
    <row r="29" spans="2:13" ht="12.75">
      <c r="B29" s="40"/>
      <c r="C29" s="40"/>
      <c r="D29" s="40"/>
      <c r="E29" s="40"/>
      <c r="F29" s="73"/>
      <c r="G29" s="40"/>
      <c r="H29" s="40"/>
      <c r="I29" s="40"/>
      <c r="J29" s="40"/>
      <c r="K29" s="40"/>
      <c r="L29" s="44"/>
      <c r="M29" s="44"/>
    </row>
    <row r="30" spans="2:15" ht="12.75">
      <c r="B30" s="5" t="s">
        <v>34</v>
      </c>
      <c r="C30" s="5"/>
      <c r="D30" s="5"/>
      <c r="E30" s="5" t="s">
        <v>63</v>
      </c>
      <c r="F30" s="5"/>
      <c r="G30" s="5"/>
      <c r="H30" s="5"/>
      <c r="I30" s="5" t="s">
        <v>36</v>
      </c>
      <c r="J30" s="5"/>
      <c r="K30" s="5"/>
      <c r="L30" s="72"/>
      <c r="M30" s="42" t="s">
        <v>49</v>
      </c>
      <c r="N30" s="42"/>
      <c r="O30" s="42"/>
    </row>
    <row r="31" spans="2:14" ht="12.75">
      <c r="B31" s="5"/>
      <c r="C31" s="5"/>
      <c r="D31" s="5"/>
      <c r="E31" s="40"/>
      <c r="F31" s="73"/>
      <c r="G31" s="45"/>
      <c r="H31" s="45"/>
      <c r="I31" s="45"/>
      <c r="J31" s="45"/>
      <c r="K31" s="40"/>
      <c r="L31" s="42"/>
      <c r="M31" s="42"/>
      <c r="N31" s="42"/>
    </row>
    <row r="32" spans="2:13" ht="12.75">
      <c r="B32" s="40"/>
      <c r="C32" s="40"/>
      <c r="D32" s="40"/>
      <c r="E32" s="40"/>
      <c r="F32" s="73"/>
      <c r="G32" s="40"/>
      <c r="H32" s="40"/>
      <c r="I32" s="40"/>
      <c r="J32" s="40"/>
      <c r="K32" s="40"/>
      <c r="L32" s="44"/>
      <c r="M32" s="44"/>
    </row>
  </sheetData>
  <sheetProtection selectLockedCells="1" selectUnlockedCells="1"/>
  <mergeCells count="28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25:E25"/>
    <mergeCell ref="B26:D26"/>
    <mergeCell ref="E26:H26"/>
    <mergeCell ref="I26:K26"/>
    <mergeCell ref="M26:O26"/>
    <mergeCell ref="B30:D30"/>
    <mergeCell ref="E30:H30"/>
    <mergeCell ref="I30:K30"/>
    <mergeCell ref="M30:O30"/>
    <mergeCell ref="B31:D31"/>
    <mergeCell ref="L31:N31"/>
  </mergeCells>
  <printOptions/>
  <pageMargins left="0.7" right="0.30972222222222223" top="0.3402777777777778" bottom="0.3298611111111111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O19"/>
  <sheetViews>
    <sheetView workbookViewId="0" topLeftCell="A4">
      <selection activeCell="A13" sqref="A13"/>
    </sheetView>
  </sheetViews>
  <sheetFormatPr defaultColWidth="9.140625" defaultRowHeight="12.75"/>
  <cols>
    <col min="1" max="1" width="4.57421875" style="1" customWidth="1"/>
    <col min="2" max="2" width="12.8515625" style="1" customWidth="1"/>
    <col min="3" max="3" width="16.8515625" style="1" customWidth="1"/>
    <col min="4" max="4" width="6.421875" style="1" customWidth="1"/>
    <col min="5" max="5" width="11.8515625" style="1" customWidth="1"/>
    <col min="6" max="6" width="9.7109375" style="58" customWidth="1"/>
    <col min="7" max="7" width="7.57421875" style="1" customWidth="1"/>
    <col min="8" max="8" width="5.8515625" style="1" customWidth="1"/>
    <col min="9" max="9" width="6.00390625" style="1" customWidth="1"/>
    <col min="10" max="10" width="10.8515625" style="1" customWidth="1"/>
    <col min="11" max="11" width="8.8515625" style="1" customWidth="1"/>
    <col min="12" max="12" width="6.00390625" style="3" customWidth="1"/>
    <col min="13" max="13" width="7.7109375" style="3" customWidth="1"/>
    <col min="14" max="14" width="8.28125" style="1" customWidth="1"/>
    <col min="15" max="15" width="13.28125" style="1" customWidth="1"/>
    <col min="16" max="16384" width="9.140625" style="1" customWidth="1"/>
  </cols>
  <sheetData>
    <row r="1" spans="1:14" ht="12.75">
      <c r="A1" s="4" t="s">
        <v>0</v>
      </c>
      <c r="B1" s="4"/>
      <c r="C1" s="4"/>
      <c r="D1" s="4"/>
      <c r="E1" s="5" t="s">
        <v>1</v>
      </c>
      <c r="F1" s="5"/>
      <c r="G1" s="5"/>
      <c r="H1" s="5"/>
      <c r="I1" s="5"/>
      <c r="J1" s="5"/>
      <c r="K1" s="5"/>
      <c r="L1" s="5"/>
      <c r="M1" s="5"/>
      <c r="N1" s="5"/>
    </row>
    <row r="2" spans="1:14" ht="19.5" customHeight="1">
      <c r="A2" s="6" t="s">
        <v>2</v>
      </c>
      <c r="B2" s="6"/>
      <c r="C2" s="6"/>
      <c r="D2" s="6"/>
      <c r="E2" s="5" t="s">
        <v>3</v>
      </c>
      <c r="F2" s="5"/>
      <c r="G2" s="5"/>
      <c r="H2" s="5"/>
      <c r="I2" s="5"/>
      <c r="J2" s="5"/>
      <c r="K2" s="5"/>
      <c r="L2" s="5"/>
      <c r="M2" s="5"/>
      <c r="N2" s="5"/>
    </row>
    <row r="3" spans="5:14" ht="20.25" customHeight="1">
      <c r="E3" s="4" t="s">
        <v>4</v>
      </c>
      <c r="F3" s="4"/>
      <c r="G3" s="4"/>
      <c r="H3" s="4"/>
      <c r="I3" s="4"/>
      <c r="J3" s="4"/>
      <c r="K3" s="4"/>
      <c r="L3" s="4"/>
      <c r="M3" s="4"/>
      <c r="N3" s="4"/>
    </row>
    <row r="4" spans="5:14" ht="18.75" customHeight="1">
      <c r="E4" s="5" t="s">
        <v>113</v>
      </c>
      <c r="F4" s="5"/>
      <c r="G4" s="5"/>
      <c r="H4" s="5"/>
      <c r="I4" s="5"/>
      <c r="J4" s="5"/>
      <c r="K4" s="5"/>
      <c r="L4" s="5"/>
      <c r="M4" s="5"/>
      <c r="N4" s="5"/>
    </row>
    <row r="5" spans="5:14" ht="18.75" customHeight="1">
      <c r="E5" s="7" t="s">
        <v>114</v>
      </c>
      <c r="F5" s="7"/>
      <c r="G5" s="7"/>
      <c r="H5" s="7"/>
      <c r="I5" s="7"/>
      <c r="J5" s="7"/>
      <c r="K5" s="7"/>
      <c r="L5" s="7"/>
      <c r="M5" s="7"/>
      <c r="N5" s="7"/>
    </row>
    <row r="6" spans="5:14" ht="15.75" customHeight="1">
      <c r="E6" s="7" t="s">
        <v>115</v>
      </c>
      <c r="F6" s="7"/>
      <c r="G6" s="7"/>
      <c r="H6" s="7"/>
      <c r="I6" s="7"/>
      <c r="J6" s="7"/>
      <c r="K6" s="7"/>
      <c r="L6" s="7"/>
      <c r="M6" s="7"/>
      <c r="N6" s="7"/>
    </row>
    <row r="7" ht="10.5" customHeight="1"/>
    <row r="8" spans="1:15" s="12" customFormat="1" ht="42" customHeight="1">
      <c r="A8" s="8" t="s">
        <v>8</v>
      </c>
      <c r="B8" s="8" t="s">
        <v>9</v>
      </c>
      <c r="C8" s="8" t="s">
        <v>10</v>
      </c>
      <c r="D8" s="8"/>
      <c r="E8" s="9" t="s">
        <v>11</v>
      </c>
      <c r="F8" s="9" t="s">
        <v>12</v>
      </c>
      <c r="G8" s="59" t="s">
        <v>13</v>
      </c>
      <c r="H8" s="59"/>
      <c r="I8" s="59"/>
      <c r="J8" s="9" t="s">
        <v>14</v>
      </c>
      <c r="K8" s="59" t="s">
        <v>15</v>
      </c>
      <c r="L8" s="59"/>
      <c r="M8" s="59"/>
      <c r="N8" s="8" t="s">
        <v>16</v>
      </c>
      <c r="O8" s="8"/>
    </row>
    <row r="9" spans="1:15" s="12" customFormat="1" ht="40.5" customHeight="1">
      <c r="A9" s="8"/>
      <c r="B9" s="8"/>
      <c r="C9" s="8"/>
      <c r="D9" s="8"/>
      <c r="E9" s="9"/>
      <c r="F9" s="9"/>
      <c r="G9" s="9" t="s">
        <v>55</v>
      </c>
      <c r="H9" s="8" t="s">
        <v>18</v>
      </c>
      <c r="I9" s="9" t="s">
        <v>19</v>
      </c>
      <c r="J9" s="9"/>
      <c r="K9" s="9" t="s">
        <v>20</v>
      </c>
      <c r="L9" s="9" t="s">
        <v>21</v>
      </c>
      <c r="M9" s="9" t="s">
        <v>22</v>
      </c>
      <c r="N9" s="8"/>
      <c r="O9" s="8"/>
    </row>
    <row r="10" spans="1:15" s="25" customFormat="1" ht="19.5" customHeight="1">
      <c r="A10" s="74">
        <v>1</v>
      </c>
      <c r="B10" s="85" t="s">
        <v>60</v>
      </c>
      <c r="C10" s="86" t="s">
        <v>61</v>
      </c>
      <c r="D10" s="87" t="s">
        <v>42</v>
      </c>
      <c r="E10" s="88" t="s">
        <v>62</v>
      </c>
      <c r="F10" s="92">
        <v>8</v>
      </c>
      <c r="G10" s="92">
        <v>7</v>
      </c>
      <c r="H10" s="70"/>
      <c r="I10" s="20">
        <f>G10</f>
        <v>7</v>
      </c>
      <c r="J10" s="20">
        <v>0</v>
      </c>
      <c r="K10" s="67">
        <f>ROUND((J10*7+I10*2+F10)/10,1)</f>
        <v>2.2</v>
      </c>
      <c r="L10" s="68" t="str">
        <f>IF(K10&gt;=8.5,"A",IF(K10&gt;=7,"B",IF(K10&gt;=5.5,"C",IF(K10&gt;=4,"D",IF(AND(K10&lt;4,K10&gt;=0),"F",IF(AND(F10="",I10="",J10=""),"I",IF(OR(F10&lt;&gt;"",I10&lt;&gt;"",J10&lt;&gt;""),"X","R")))))))</f>
        <v>F</v>
      </c>
      <c r="M10" s="69">
        <f>IF(L10="A",4,IF(L10="B",3,IF(L10="C",2,IF(L10="D",1,0))))</f>
        <v>0</v>
      </c>
      <c r="N10" s="23" t="str">
        <f>IF(L10="A","GIỎI",IF(L10="B","KHÁ",IF(L10="C","TB",IF(L10="D","TB YẾU","KÉM"))))</f>
        <v>KÉM</v>
      </c>
      <c r="O10" s="24" t="str">
        <f>IF(OR(K10&lt;4,J10&lt;=2),"KHÔNG ĐẠT","ĐẠT")</f>
        <v>KHÔNG ĐẠT</v>
      </c>
    </row>
    <row r="11" spans="1:15" s="25" customFormat="1" ht="19.5" customHeight="1">
      <c r="A11" s="74">
        <v>2</v>
      </c>
      <c r="B11" s="75" t="s">
        <v>26</v>
      </c>
      <c r="C11" s="76" t="s">
        <v>75</v>
      </c>
      <c r="D11" s="77" t="s">
        <v>28</v>
      </c>
      <c r="E11" s="78" t="s">
        <v>76</v>
      </c>
      <c r="F11" s="92">
        <v>10</v>
      </c>
      <c r="G11" s="92">
        <v>10</v>
      </c>
      <c r="H11" s="70"/>
      <c r="I11" s="20">
        <f>G11</f>
        <v>10</v>
      </c>
      <c r="J11" s="20">
        <v>5.5</v>
      </c>
      <c r="K11" s="67">
        <f>ROUND((J11*7+I11*2+F11)/10,1)</f>
        <v>6.9</v>
      </c>
      <c r="L11" s="68" t="str">
        <f>IF(K11&gt;=8.5,"A",IF(K11&gt;=7,"B",IF(K11&gt;=5.5,"C",IF(K11&gt;=4,"D",IF(AND(K11&lt;4,K11&gt;=0),"F",IF(AND(F11="",I11="",J11=""),"I",IF(OR(F11&lt;&gt;"",I11&lt;&gt;"",J11&lt;&gt;""),"X","R")))))))</f>
        <v>C</v>
      </c>
      <c r="M11" s="69">
        <f>IF(L11="A",4,IF(L11="B",3,IF(L11="C",2,IF(L11="D",1,0))))</f>
        <v>2</v>
      </c>
      <c r="N11" s="23" t="str">
        <f>IF(L11="A","GIỎI",IF(L11="B","KHÁ",IF(L11="C","TB",IF(L11="D","TB YẾU","KÉM"))))</f>
        <v>TB</v>
      </c>
      <c r="O11" s="24" t="str">
        <f>IF(OR(K11&lt;4,J11&lt;=2),"KHÔNG ĐẠT","ĐẠT")</f>
        <v>ĐẠT</v>
      </c>
    </row>
    <row r="12" spans="2:10" ht="12.75">
      <c r="B12" s="39" t="s">
        <v>29</v>
      </c>
      <c r="C12" s="39"/>
      <c r="D12" s="39"/>
      <c r="E12" s="39"/>
      <c r="F12" s="71"/>
      <c r="G12" s="2"/>
      <c r="H12" s="2"/>
      <c r="I12" s="2"/>
      <c r="J12" s="2" t="s">
        <v>116</v>
      </c>
    </row>
    <row r="13" spans="2:15" ht="12.75">
      <c r="B13" s="5" t="s">
        <v>30</v>
      </c>
      <c r="C13" s="5"/>
      <c r="D13" s="5"/>
      <c r="E13" s="5" t="s">
        <v>31</v>
      </c>
      <c r="F13" s="5"/>
      <c r="G13" s="5"/>
      <c r="H13" s="5"/>
      <c r="I13" s="42" t="s">
        <v>32</v>
      </c>
      <c r="J13" s="42"/>
      <c r="K13" s="42"/>
      <c r="L13" s="72"/>
      <c r="M13" s="42" t="s">
        <v>33</v>
      </c>
      <c r="N13" s="42"/>
      <c r="O13" s="42"/>
    </row>
    <row r="14" spans="2:13" ht="12.75">
      <c r="B14" s="40"/>
      <c r="C14" s="40"/>
      <c r="D14" s="40"/>
      <c r="E14" s="40"/>
      <c r="F14" s="73"/>
      <c r="G14" s="40"/>
      <c r="H14" s="40"/>
      <c r="I14" s="40"/>
      <c r="J14" s="40"/>
      <c r="K14" s="40"/>
      <c r="L14" s="44"/>
      <c r="M14" s="44"/>
    </row>
    <row r="15" spans="2:13" ht="12.75">
      <c r="B15" s="40"/>
      <c r="C15" s="40"/>
      <c r="D15" s="40"/>
      <c r="E15" s="40"/>
      <c r="F15" s="73"/>
      <c r="G15" s="40"/>
      <c r="H15" s="40"/>
      <c r="I15" s="40"/>
      <c r="J15" s="40"/>
      <c r="K15" s="40"/>
      <c r="L15" s="44"/>
      <c r="M15" s="44"/>
    </row>
    <row r="16" spans="2:13" ht="12.75">
      <c r="B16" s="40"/>
      <c r="C16" s="40"/>
      <c r="D16" s="40"/>
      <c r="E16" s="40"/>
      <c r="F16" s="73"/>
      <c r="G16" s="40"/>
      <c r="H16" s="40"/>
      <c r="I16" s="40"/>
      <c r="J16" s="40"/>
      <c r="K16" s="40"/>
      <c r="L16" s="44"/>
      <c r="M16" s="44"/>
    </row>
    <row r="17" spans="2:15" ht="12.75">
      <c r="B17" s="5" t="s">
        <v>34</v>
      </c>
      <c r="C17" s="5"/>
      <c r="D17" s="5"/>
      <c r="E17" s="5" t="s">
        <v>63</v>
      </c>
      <c r="F17" s="5"/>
      <c r="G17" s="5"/>
      <c r="H17" s="5"/>
      <c r="I17" s="5" t="s">
        <v>36</v>
      </c>
      <c r="J17" s="5"/>
      <c r="K17" s="5"/>
      <c r="L17" s="72"/>
      <c r="M17" s="42" t="s">
        <v>49</v>
      </c>
      <c r="N17" s="42"/>
      <c r="O17" s="42"/>
    </row>
    <row r="18" spans="2:14" ht="15.75" customHeight="1">
      <c r="B18" s="5"/>
      <c r="C18" s="5"/>
      <c r="D18" s="5"/>
      <c r="E18" s="40"/>
      <c r="F18" s="73"/>
      <c r="G18" s="45"/>
      <c r="H18" s="45"/>
      <c r="I18" s="45"/>
      <c r="J18" s="45"/>
      <c r="K18" s="40"/>
      <c r="L18" s="42"/>
      <c r="M18" s="42"/>
      <c r="N18" s="42"/>
    </row>
    <row r="19" spans="2:13" ht="12.75">
      <c r="B19" s="40"/>
      <c r="C19" s="40"/>
      <c r="D19" s="40"/>
      <c r="E19" s="40"/>
      <c r="F19" s="73"/>
      <c r="G19" s="40"/>
      <c r="H19" s="40"/>
      <c r="I19" s="40"/>
      <c r="J19" s="40"/>
      <c r="K19" s="40"/>
      <c r="L19" s="44"/>
      <c r="M19" s="44"/>
    </row>
  </sheetData>
  <sheetProtection selectLockedCells="1" selectUnlockedCells="1"/>
  <mergeCells count="28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2:E12"/>
    <mergeCell ref="B13:D13"/>
    <mergeCell ref="E13:H13"/>
    <mergeCell ref="I13:K13"/>
    <mergeCell ref="M13:O13"/>
    <mergeCell ref="B17:D17"/>
    <mergeCell ref="E17:H17"/>
    <mergeCell ref="I17:K17"/>
    <mergeCell ref="M17:O17"/>
    <mergeCell ref="B18:D18"/>
    <mergeCell ref="L18:N18"/>
  </mergeCells>
  <printOptions/>
  <pageMargins left="0.7" right="0.3902777777777778" top="0.75" bottom="0.75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O23"/>
  <sheetViews>
    <sheetView workbookViewId="0" topLeftCell="A1">
      <selection activeCell="R15" sqref="R15"/>
    </sheetView>
  </sheetViews>
  <sheetFormatPr defaultColWidth="9.140625" defaultRowHeight="12.75"/>
  <cols>
    <col min="1" max="1" width="4.57421875" style="1" customWidth="1"/>
    <col min="2" max="2" width="12.8515625" style="1" customWidth="1"/>
    <col min="3" max="3" width="15.421875" style="1" customWidth="1"/>
    <col min="4" max="4" width="6.28125" style="1" customWidth="1"/>
    <col min="5" max="5" width="12.421875" style="1" customWidth="1"/>
    <col min="6" max="6" width="9.7109375" style="58" customWidth="1"/>
    <col min="7" max="7" width="6.57421875" style="1" customWidth="1"/>
    <col min="8" max="8" width="7.42187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3" customWidth="1"/>
    <col min="13" max="13" width="7.7109375" style="3" customWidth="1"/>
    <col min="14" max="14" width="7.7109375" style="1" customWidth="1"/>
    <col min="15" max="15" width="13.28125" style="1" customWidth="1"/>
    <col min="16" max="16384" width="9.140625" style="1" customWidth="1"/>
  </cols>
  <sheetData>
    <row r="1" spans="1:14" ht="12.75">
      <c r="A1" s="4" t="s">
        <v>0</v>
      </c>
      <c r="B1" s="4"/>
      <c r="C1" s="4"/>
      <c r="D1" s="4"/>
      <c r="E1" s="5" t="s">
        <v>1</v>
      </c>
      <c r="F1" s="5"/>
      <c r="G1" s="5"/>
      <c r="H1" s="5"/>
      <c r="I1" s="5"/>
      <c r="J1" s="5"/>
      <c r="K1" s="5"/>
      <c r="L1" s="5"/>
      <c r="M1" s="5"/>
      <c r="N1" s="5"/>
    </row>
    <row r="2" spans="1:14" ht="19.5" customHeight="1">
      <c r="A2" s="6" t="s">
        <v>2</v>
      </c>
      <c r="B2" s="6"/>
      <c r="C2" s="6"/>
      <c r="D2" s="6"/>
      <c r="E2" s="5" t="s">
        <v>3</v>
      </c>
      <c r="F2" s="5"/>
      <c r="G2" s="5"/>
      <c r="H2" s="5"/>
      <c r="I2" s="5"/>
      <c r="J2" s="5"/>
      <c r="K2" s="5"/>
      <c r="L2" s="5"/>
      <c r="M2" s="5"/>
      <c r="N2" s="5"/>
    </row>
    <row r="3" spans="5:14" ht="20.25" customHeight="1">
      <c r="E3" s="4" t="s">
        <v>4</v>
      </c>
      <c r="F3" s="4"/>
      <c r="G3" s="4"/>
      <c r="H3" s="4"/>
      <c r="I3" s="4"/>
      <c r="J3" s="4"/>
      <c r="K3" s="4"/>
      <c r="L3" s="4"/>
      <c r="M3" s="4"/>
      <c r="N3" s="4"/>
    </row>
    <row r="4" spans="5:14" ht="18.75" customHeight="1">
      <c r="E4" s="5" t="s">
        <v>52</v>
      </c>
      <c r="F4" s="5"/>
      <c r="G4" s="5"/>
      <c r="H4" s="5"/>
      <c r="I4" s="5"/>
      <c r="J4" s="5"/>
      <c r="K4" s="5"/>
      <c r="L4" s="5"/>
      <c r="M4" s="5"/>
      <c r="N4" s="5"/>
    </row>
    <row r="5" spans="5:14" ht="18.75" customHeight="1">
      <c r="E5" s="7" t="s">
        <v>117</v>
      </c>
      <c r="F5" s="7"/>
      <c r="G5" s="7"/>
      <c r="H5" s="7"/>
      <c r="I5" s="7"/>
      <c r="J5" s="7"/>
      <c r="K5" s="7"/>
      <c r="L5" s="7"/>
      <c r="M5" s="7"/>
      <c r="N5" s="7"/>
    </row>
    <row r="6" spans="5:14" ht="15.75" customHeight="1">
      <c r="E6" s="7" t="s">
        <v>118</v>
      </c>
      <c r="F6" s="7"/>
      <c r="G6" s="7"/>
      <c r="H6" s="7"/>
      <c r="I6" s="7"/>
      <c r="J6" s="7"/>
      <c r="K6" s="7"/>
      <c r="L6" s="7"/>
      <c r="M6" s="7"/>
      <c r="N6" s="7"/>
    </row>
    <row r="7" ht="10.5" customHeight="1"/>
    <row r="8" spans="1:15" s="12" customFormat="1" ht="42" customHeight="1">
      <c r="A8" s="8" t="s">
        <v>8</v>
      </c>
      <c r="B8" s="8" t="s">
        <v>9</v>
      </c>
      <c r="C8" s="8" t="s">
        <v>10</v>
      </c>
      <c r="D8" s="8"/>
      <c r="E8" s="9" t="s">
        <v>11</v>
      </c>
      <c r="F8" s="9" t="s">
        <v>12</v>
      </c>
      <c r="G8" s="59" t="s">
        <v>119</v>
      </c>
      <c r="H8" s="59"/>
      <c r="I8" s="59"/>
      <c r="J8" s="9" t="s">
        <v>120</v>
      </c>
      <c r="K8" s="59" t="s">
        <v>15</v>
      </c>
      <c r="L8" s="59"/>
      <c r="M8" s="59"/>
      <c r="N8" s="8" t="s">
        <v>16</v>
      </c>
      <c r="O8" s="8"/>
    </row>
    <row r="9" spans="1:15" s="12" customFormat="1" ht="40.5" customHeight="1">
      <c r="A9" s="8"/>
      <c r="B9" s="8"/>
      <c r="C9" s="8"/>
      <c r="D9" s="8"/>
      <c r="E9" s="9"/>
      <c r="F9" s="9"/>
      <c r="G9" s="9" t="s">
        <v>55</v>
      </c>
      <c r="H9" s="9" t="s">
        <v>121</v>
      </c>
      <c r="I9" s="9" t="s">
        <v>19</v>
      </c>
      <c r="J9" s="9"/>
      <c r="K9" s="9" t="s">
        <v>20</v>
      </c>
      <c r="L9" s="9" t="s">
        <v>21</v>
      </c>
      <c r="M9" s="9" t="s">
        <v>22</v>
      </c>
      <c r="N9" s="8"/>
      <c r="O9" s="8"/>
    </row>
    <row r="10" spans="1:15" s="25" customFormat="1" ht="19.5" customHeight="1">
      <c r="A10" s="74">
        <v>1</v>
      </c>
      <c r="B10" s="75" t="s">
        <v>85</v>
      </c>
      <c r="C10" s="76" t="s">
        <v>86</v>
      </c>
      <c r="D10" s="77" t="s">
        <v>87</v>
      </c>
      <c r="E10" s="78" t="s">
        <v>88</v>
      </c>
      <c r="F10" s="64">
        <v>7</v>
      </c>
      <c r="G10" s="91">
        <v>5</v>
      </c>
      <c r="H10" s="70">
        <v>8</v>
      </c>
      <c r="I10" s="20">
        <f>(H10*2+G10)/3</f>
        <v>7</v>
      </c>
      <c r="J10" s="20">
        <v>9</v>
      </c>
      <c r="K10" s="82">
        <f>ROUND((J10*6+I10*3+F10)/10,1)</f>
        <v>8.2</v>
      </c>
      <c r="L10" s="83">
        <f>IF(K10&gt;=8.5,"A",IF(K10&gt;=7,"B",IF(K10&gt;=5.5,"C",IF(K10&gt;=4,"D",IF(AND(K10&lt;4,K10&gt;=0),"F",IF(AND(F10="",I10="",J10=""),"I",IF(OR(F10&lt;&gt;"",I10&lt;&gt;"",J10&lt;&gt;""),"X","R")))))))</f>
        <v>0</v>
      </c>
      <c r="M10" s="84">
        <f>IF(L10="A",4,IF(L10="B",3,IF(L10="C",2,IF(L10="D",1,0))))</f>
        <v>3</v>
      </c>
      <c r="N10" s="23">
        <f>IF(L10="A","GIỎI",IF(L10="B","KHÁ",IF(L10="C","TB",IF(L10="D","TB YẾU","KÉM"))))</f>
        <v>0</v>
      </c>
      <c r="O10" s="24">
        <f>IF(OR(K10&lt;4,J10&lt;=2),"KHÔNG ĐẠT","ĐẠT")</f>
        <v>0</v>
      </c>
    </row>
    <row r="11" spans="1:15" s="25" customFormat="1" ht="19.5" customHeight="1">
      <c r="A11" s="74">
        <v>2</v>
      </c>
      <c r="B11" s="85" t="s">
        <v>122</v>
      </c>
      <c r="C11" s="86" t="s">
        <v>123</v>
      </c>
      <c r="D11" s="87" t="s">
        <v>124</v>
      </c>
      <c r="E11" s="88" t="s">
        <v>125</v>
      </c>
      <c r="F11" s="64">
        <v>10</v>
      </c>
      <c r="G11" s="64">
        <v>7</v>
      </c>
      <c r="H11" s="70">
        <v>9</v>
      </c>
      <c r="I11" s="20">
        <f>(H11*2+G11)/3</f>
        <v>8.333333333333334</v>
      </c>
      <c r="J11" s="20">
        <v>8</v>
      </c>
      <c r="K11" s="82">
        <f>ROUND((J11*6+I11*3+F11)/10,1)</f>
        <v>8.3</v>
      </c>
      <c r="L11" s="83" t="str">
        <f>IF(K11&gt;=8.5,"A",IF(K11&gt;=7,"B",IF(K11&gt;=5.5,"C",IF(K11&gt;=4,"D",IF(AND(K11&lt;4,K11&gt;=0),"F",IF(AND(F11="",I11="",J11=""),"I",IF(OR(F11&lt;&gt;"",I11&lt;&gt;"",J11&lt;&gt;""),"X","R")))))))</f>
        <v>B</v>
      </c>
      <c r="M11" s="84">
        <f>IF(L11="A",4,IF(L11="B",3,IF(L11="C",2,IF(L11="D",1,0))))</f>
        <v>3</v>
      </c>
      <c r="N11" s="23" t="str">
        <f>IF(L11="A","GIỎI",IF(L11="B","KHÁ",IF(L11="C","TB",IF(L11="D","TB YẾU","KÉM"))))</f>
        <v>KHÁ</v>
      </c>
      <c r="O11" s="24" t="str">
        <f>IF(OR(K11&lt;4,J11&lt;=2),"KHÔNG ĐẠT","ĐẠT")</f>
        <v>ĐẠT</v>
      </c>
    </row>
    <row r="12" spans="1:15" s="25" customFormat="1" ht="19.5" customHeight="1">
      <c r="A12" s="74">
        <v>3</v>
      </c>
      <c r="B12" s="85" t="s">
        <v>56</v>
      </c>
      <c r="C12" s="86" t="s">
        <v>57</v>
      </c>
      <c r="D12" s="87" t="s">
        <v>58</v>
      </c>
      <c r="E12" s="88" t="s">
        <v>59</v>
      </c>
      <c r="F12" s="64">
        <v>6</v>
      </c>
      <c r="G12" s="64">
        <v>7</v>
      </c>
      <c r="H12" s="65">
        <v>9</v>
      </c>
      <c r="I12" s="20">
        <f>(H12*2+G12)/3</f>
        <v>8.333333333333334</v>
      </c>
      <c r="J12" s="20">
        <v>0</v>
      </c>
      <c r="K12" s="82">
        <f>ROUND((J12*6+I12*3+F12)/10,1)</f>
        <v>3.1</v>
      </c>
      <c r="L12" s="83" t="str">
        <f>IF(K12&gt;=8.5,"A",IF(K12&gt;=7,"B",IF(K12&gt;=5.5,"C",IF(K12&gt;=4,"D",IF(AND(K12&lt;4,K12&gt;=0),"F",IF(AND(F12="",I12="",J12=""),"I",IF(OR(F12&lt;&gt;"",I12&lt;&gt;"",J12&lt;&gt;""),"X","R")))))))</f>
        <v>F</v>
      </c>
      <c r="M12" s="84">
        <f>IF(L12="A",4,IF(L12="B",3,IF(L12="C",2,IF(L12="D",1,0))))</f>
        <v>0</v>
      </c>
      <c r="N12" s="23" t="str">
        <f>IF(L12="A","GIỎI",IF(L12="B","KHÁ",IF(L12="C","TB",IF(L12="D","TB YẾU","KÉM"))))</f>
        <v>KÉM</v>
      </c>
      <c r="O12" s="24" t="str">
        <f>IF(OR(K12&lt;4,J12&lt;=2),"KHÔNG ĐẠT","ĐẠT")</f>
        <v>KHÔNG ĐẠT</v>
      </c>
    </row>
    <row r="13" spans="1:15" s="25" customFormat="1" ht="19.5" customHeight="1">
      <c r="A13" s="74">
        <v>4</v>
      </c>
      <c r="B13" s="85" t="s">
        <v>40</v>
      </c>
      <c r="C13" s="86" t="s">
        <v>41</v>
      </c>
      <c r="D13" s="87" t="s">
        <v>42</v>
      </c>
      <c r="E13" s="88" t="s">
        <v>43</v>
      </c>
      <c r="F13" s="64">
        <v>9</v>
      </c>
      <c r="G13" s="64">
        <v>7</v>
      </c>
      <c r="H13" s="70">
        <v>8</v>
      </c>
      <c r="I13" s="20">
        <f>(H13*2+G13)/3</f>
        <v>7.666666666666667</v>
      </c>
      <c r="J13" s="20">
        <v>0</v>
      </c>
      <c r="K13" s="82">
        <f>ROUND((J13*6+I13*3+F13)/10,1)</f>
        <v>3.2</v>
      </c>
      <c r="L13" s="83" t="str">
        <f>IF(K13&gt;=8.5,"A",IF(K13&gt;=7,"B",IF(K13&gt;=5.5,"C",IF(K13&gt;=4,"D",IF(AND(K13&lt;4,K13&gt;=0),"F",IF(AND(F13="",I13="",J13=""),"I",IF(OR(F13&lt;&gt;"",I13&lt;&gt;"",J13&lt;&gt;""),"X","R")))))))</f>
        <v>F</v>
      </c>
      <c r="M13" s="84">
        <f>IF(L13="A",4,IF(L13="B",3,IF(L13="C",2,IF(L13="D",1,0))))</f>
        <v>0</v>
      </c>
      <c r="N13" s="23" t="str">
        <f>IF(L13="A","GIỎI",IF(L13="B","KHÁ",IF(L13="C","TB",IF(L13="D","TB YẾU","KÉM"))))</f>
        <v>KÉM</v>
      </c>
      <c r="O13" s="24" t="str">
        <f>IF(OR(K13&lt;4,J13&lt;=2),"KHÔNG ĐẠT","ĐẠT")</f>
        <v>KHÔNG ĐẠT</v>
      </c>
    </row>
    <row r="14" spans="1:15" s="98" customFormat="1" ht="19.5" customHeight="1">
      <c r="A14" s="74">
        <v>5</v>
      </c>
      <c r="B14" s="93" t="s">
        <v>60</v>
      </c>
      <c r="C14" s="94" t="s">
        <v>61</v>
      </c>
      <c r="D14" s="95" t="s">
        <v>42</v>
      </c>
      <c r="E14" s="96" t="s">
        <v>62</v>
      </c>
      <c r="F14" s="64">
        <v>0</v>
      </c>
      <c r="G14" s="64">
        <v>0</v>
      </c>
      <c r="H14" s="70">
        <v>0</v>
      </c>
      <c r="I14" s="97">
        <f>(H14*2+G14)/3</f>
        <v>0</v>
      </c>
      <c r="J14" s="97">
        <v>0</v>
      </c>
      <c r="K14" s="82">
        <f>ROUND((J14*6+I14*3+F14)/10,1)</f>
        <v>0</v>
      </c>
      <c r="L14" s="83" t="str">
        <f>IF(K14&gt;=8.5,"A",IF(K14&gt;=7,"B",IF(K14&gt;=5.5,"C",IF(K14&gt;=4,"D",IF(AND(K14&lt;4,K14&gt;=0),"F",IF(AND(F14="",I14="",J14=""),"I",IF(OR(F14&lt;&gt;"",I14&lt;&gt;"",J14&lt;&gt;""),"X","R")))))))</f>
        <v>F</v>
      </c>
      <c r="M14" s="84">
        <f>IF(L14="A",4,IF(L14="B",3,IF(L14="C",2,IF(L14="D",1,0))))</f>
        <v>0</v>
      </c>
      <c r="N14" s="23" t="str">
        <f>IF(L14="A","GIỎI",IF(L14="B","KHÁ",IF(L14="C","TB",IF(L14="D","TB YẾU","KÉM"))))</f>
        <v>KÉM</v>
      </c>
      <c r="O14" s="24" t="str">
        <f>IF(OR(K14&lt;4,J14&lt;=2),"KHÔNG ĐẠT","ĐẠT")</f>
        <v>KHÔNG ĐẠT</v>
      </c>
    </row>
    <row r="15" spans="1:15" s="25" customFormat="1" ht="19.5" customHeight="1">
      <c r="A15" s="74">
        <v>6</v>
      </c>
      <c r="B15" s="75" t="s">
        <v>26</v>
      </c>
      <c r="C15" s="76" t="s">
        <v>75</v>
      </c>
      <c r="D15" s="77" t="s">
        <v>28</v>
      </c>
      <c r="E15" s="78" t="s">
        <v>76</v>
      </c>
      <c r="F15" s="64">
        <v>10</v>
      </c>
      <c r="G15" s="64">
        <v>7</v>
      </c>
      <c r="H15" s="70">
        <v>9</v>
      </c>
      <c r="I15" s="20">
        <f>(H15*2+G15)/3</f>
        <v>8.333333333333334</v>
      </c>
      <c r="J15" s="20">
        <v>1</v>
      </c>
      <c r="K15" s="82">
        <f>ROUND((J15*6+I15*3+F15)/10,1)</f>
        <v>4.1</v>
      </c>
      <c r="L15" s="83" t="str">
        <f>IF(K15&gt;=8.5,"A",IF(K15&gt;=7,"B",IF(K15&gt;=5.5,"C",IF(K15&gt;=4,"D",IF(AND(K15&lt;4,K15&gt;=0),"F",IF(AND(F15="",I15="",J15=""),"I",IF(OR(F15&lt;&gt;"",I15&lt;&gt;"",J15&lt;&gt;""),"X","R")))))))</f>
        <v>D</v>
      </c>
      <c r="M15" s="84">
        <f>IF(L15="A",4,IF(L15="B",3,IF(L15="C",2,IF(L15="D",1,0))))</f>
        <v>1</v>
      </c>
      <c r="N15" s="23" t="str">
        <f>IF(L15="A","GIỎI",IF(L15="B","KHÁ",IF(L15="C","TB",IF(L15="D","TB YẾU","KÉM"))))</f>
        <v>TB YẾU</v>
      </c>
      <c r="O15" s="24" t="str">
        <f>IF(OR(K15&lt;4,J15&lt;=2),"KHÔNG ĐẠT","ĐẠT")</f>
        <v>KHÔNG ĐẠT</v>
      </c>
    </row>
    <row r="16" spans="2:10" ht="12.75">
      <c r="B16" s="39" t="s">
        <v>81</v>
      </c>
      <c r="C16" s="39"/>
      <c r="D16" s="39"/>
      <c r="E16" s="39"/>
      <c r="F16" s="71"/>
      <c r="G16" s="2"/>
      <c r="H16" s="2"/>
      <c r="I16" s="2"/>
      <c r="J16" s="2"/>
    </row>
    <row r="17" spans="2:15" ht="12.75">
      <c r="B17" s="5" t="s">
        <v>30</v>
      </c>
      <c r="C17" s="5"/>
      <c r="D17" s="5"/>
      <c r="E17" s="5" t="s">
        <v>31</v>
      </c>
      <c r="F17" s="5"/>
      <c r="G17" s="5"/>
      <c r="H17" s="5"/>
      <c r="I17" s="42" t="s">
        <v>32</v>
      </c>
      <c r="J17" s="42"/>
      <c r="K17" s="42"/>
      <c r="L17" s="72"/>
      <c r="M17" s="42" t="s">
        <v>33</v>
      </c>
      <c r="N17" s="42"/>
      <c r="O17" s="42"/>
    </row>
    <row r="18" spans="2:13" ht="12.75">
      <c r="B18" s="40"/>
      <c r="C18" s="40"/>
      <c r="D18" s="40"/>
      <c r="E18" s="40"/>
      <c r="F18" s="73"/>
      <c r="G18" s="40"/>
      <c r="H18" s="40"/>
      <c r="I18" s="40"/>
      <c r="J18" s="40"/>
      <c r="K18" s="40"/>
      <c r="L18" s="44"/>
      <c r="M18" s="44"/>
    </row>
    <row r="19" spans="2:13" ht="12.75">
      <c r="B19" s="40"/>
      <c r="C19" s="40"/>
      <c r="D19" s="40"/>
      <c r="E19" s="40"/>
      <c r="F19" s="73"/>
      <c r="G19" s="40"/>
      <c r="H19" s="40"/>
      <c r="I19" s="40"/>
      <c r="J19" s="40"/>
      <c r="K19" s="40"/>
      <c r="L19" s="44"/>
      <c r="M19" s="44"/>
    </row>
    <row r="20" spans="2:13" ht="12.75">
      <c r="B20" s="40"/>
      <c r="C20" s="40"/>
      <c r="D20" s="40"/>
      <c r="E20" s="40"/>
      <c r="F20" s="73"/>
      <c r="G20" s="40"/>
      <c r="H20" s="40"/>
      <c r="I20" s="40"/>
      <c r="J20" s="40"/>
      <c r="K20" s="40"/>
      <c r="L20" s="44"/>
      <c r="M20" s="44"/>
    </row>
    <row r="21" spans="2:15" ht="12.75">
      <c r="B21" s="5" t="s">
        <v>34</v>
      </c>
      <c r="C21" s="5"/>
      <c r="D21" s="5"/>
      <c r="E21" s="5" t="s">
        <v>63</v>
      </c>
      <c r="F21" s="5"/>
      <c r="G21" s="5"/>
      <c r="H21" s="5"/>
      <c r="I21" s="5" t="s">
        <v>36</v>
      </c>
      <c r="J21" s="5"/>
      <c r="K21" s="5"/>
      <c r="L21" s="72"/>
      <c r="M21" s="42" t="s">
        <v>49</v>
      </c>
      <c r="N21" s="42"/>
      <c r="O21" s="42"/>
    </row>
    <row r="22" spans="2:14" ht="15.75" customHeight="1">
      <c r="B22" s="5"/>
      <c r="C22" s="5"/>
      <c r="D22" s="5"/>
      <c r="E22" s="40"/>
      <c r="F22" s="73"/>
      <c r="G22" s="45"/>
      <c r="H22" s="45"/>
      <c r="I22" s="45"/>
      <c r="J22" s="45"/>
      <c r="K22" s="40"/>
      <c r="L22" s="42"/>
      <c r="M22" s="42"/>
      <c r="N22" s="42"/>
    </row>
    <row r="23" spans="2:13" ht="12.75">
      <c r="B23" s="40"/>
      <c r="C23" s="40"/>
      <c r="D23" s="40"/>
      <c r="E23" s="40"/>
      <c r="F23" s="73"/>
      <c r="G23" s="40"/>
      <c r="H23" s="40"/>
      <c r="I23" s="40"/>
      <c r="J23" s="40"/>
      <c r="K23" s="40"/>
      <c r="L23" s="44"/>
      <c r="M23" s="44"/>
    </row>
  </sheetData>
  <sheetProtection selectLockedCells="1" selectUnlockedCells="1"/>
  <mergeCells count="28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6:E16"/>
    <mergeCell ref="B17:D17"/>
    <mergeCell ref="E17:H17"/>
    <mergeCell ref="I17:K17"/>
    <mergeCell ref="M17:O17"/>
    <mergeCell ref="B21:D21"/>
    <mergeCell ref="E21:H21"/>
    <mergeCell ref="I21:K21"/>
    <mergeCell ref="M21:O21"/>
    <mergeCell ref="B22:D22"/>
    <mergeCell ref="L22:N22"/>
  </mergeCells>
  <printOptions/>
  <pageMargins left="0.25" right="0.2" top="0.75" bottom="0.75" header="0.5118055555555555" footer="0.5118055555555555"/>
  <pageSetup horizontalDpi="300" verticalDpi="3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O36"/>
  <sheetViews>
    <sheetView workbookViewId="0" topLeftCell="A13">
      <selection activeCell="J37" sqref="J37"/>
    </sheetView>
  </sheetViews>
  <sheetFormatPr defaultColWidth="9.140625" defaultRowHeight="12.75"/>
  <cols>
    <col min="1" max="1" width="4.57421875" style="1" customWidth="1"/>
    <col min="2" max="2" width="11.7109375" style="1" customWidth="1"/>
    <col min="3" max="3" width="17.28125" style="1" customWidth="1"/>
    <col min="4" max="4" width="7.140625" style="1" customWidth="1"/>
    <col min="5" max="5" width="11.57421875" style="1" customWidth="1"/>
    <col min="6" max="6" width="9.7109375" style="58" customWidth="1"/>
    <col min="7" max="7" width="7.5742187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3" customWidth="1"/>
    <col min="13" max="13" width="7.7109375" style="3" customWidth="1"/>
    <col min="14" max="14" width="8.00390625" style="1" customWidth="1"/>
    <col min="15" max="15" width="13.28125" style="1" customWidth="1"/>
    <col min="16" max="16384" width="9.140625" style="1" customWidth="1"/>
  </cols>
  <sheetData>
    <row r="1" spans="1:14" ht="12.75">
      <c r="A1" s="4" t="s">
        <v>0</v>
      </c>
      <c r="B1" s="4"/>
      <c r="C1" s="4"/>
      <c r="D1" s="4"/>
      <c r="E1" s="5" t="s">
        <v>1</v>
      </c>
      <c r="F1" s="5"/>
      <c r="G1" s="5"/>
      <c r="H1" s="5"/>
      <c r="I1" s="5"/>
      <c r="J1" s="5"/>
      <c r="K1" s="5"/>
      <c r="L1" s="5"/>
      <c r="M1" s="5"/>
      <c r="N1" s="5"/>
    </row>
    <row r="2" spans="1:14" ht="19.5" customHeight="1">
      <c r="A2" s="6" t="s">
        <v>2</v>
      </c>
      <c r="B2" s="6"/>
      <c r="C2" s="6"/>
      <c r="D2" s="6"/>
      <c r="E2" s="5" t="s">
        <v>3</v>
      </c>
      <c r="F2" s="5"/>
      <c r="G2" s="5"/>
      <c r="H2" s="5"/>
      <c r="I2" s="5"/>
      <c r="J2" s="5"/>
      <c r="K2" s="5"/>
      <c r="L2" s="5"/>
      <c r="M2" s="5"/>
      <c r="N2" s="5"/>
    </row>
    <row r="3" spans="5:14" ht="20.25" customHeight="1">
      <c r="E3" s="4" t="s">
        <v>4</v>
      </c>
      <c r="F3" s="4"/>
      <c r="G3" s="4"/>
      <c r="H3" s="4"/>
      <c r="I3" s="4"/>
      <c r="J3" s="4"/>
      <c r="K3" s="4"/>
      <c r="L3" s="4"/>
      <c r="M3" s="4"/>
      <c r="N3" s="4"/>
    </row>
    <row r="4" spans="5:14" ht="18.75" customHeight="1">
      <c r="E4" s="5" t="s">
        <v>113</v>
      </c>
      <c r="F4" s="5"/>
      <c r="G4" s="5"/>
      <c r="H4" s="5"/>
      <c r="I4" s="5"/>
      <c r="J4" s="5"/>
      <c r="K4" s="5"/>
      <c r="L4" s="5"/>
      <c r="M4" s="5"/>
      <c r="N4" s="5"/>
    </row>
    <row r="5" spans="5:14" ht="18.75" customHeight="1">
      <c r="E5" s="7" t="s">
        <v>126</v>
      </c>
      <c r="F5" s="7"/>
      <c r="G5" s="7"/>
      <c r="H5" s="7"/>
      <c r="I5" s="7"/>
      <c r="J5" s="7"/>
      <c r="K5" s="7"/>
      <c r="L5" s="7"/>
      <c r="M5" s="7"/>
      <c r="N5" s="7"/>
    </row>
    <row r="6" spans="5:14" ht="15.75" customHeight="1">
      <c r="E6" s="7" t="s">
        <v>127</v>
      </c>
      <c r="F6" s="7"/>
      <c r="G6" s="7"/>
      <c r="H6" s="7"/>
      <c r="I6" s="7"/>
      <c r="J6" s="7"/>
      <c r="K6" s="7"/>
      <c r="L6" s="7"/>
      <c r="M6" s="7"/>
      <c r="N6" s="7"/>
    </row>
    <row r="7" ht="10.5" customHeight="1"/>
    <row r="8" spans="1:15" s="12" customFormat="1" ht="42" customHeight="1">
      <c r="A8" s="8" t="s">
        <v>8</v>
      </c>
      <c r="B8" s="8" t="s">
        <v>9</v>
      </c>
      <c r="C8" s="8" t="s">
        <v>10</v>
      </c>
      <c r="D8" s="8"/>
      <c r="E8" s="9" t="s">
        <v>11</v>
      </c>
      <c r="F8" s="9" t="s">
        <v>12</v>
      </c>
      <c r="G8" s="59" t="s">
        <v>13</v>
      </c>
      <c r="H8" s="59"/>
      <c r="I8" s="59"/>
      <c r="J8" s="9" t="s">
        <v>14</v>
      </c>
      <c r="K8" s="59" t="s">
        <v>15</v>
      </c>
      <c r="L8" s="59"/>
      <c r="M8" s="59"/>
      <c r="N8" s="8" t="s">
        <v>16</v>
      </c>
      <c r="O8" s="8"/>
    </row>
    <row r="9" spans="1:15" s="12" customFormat="1" ht="40.5" customHeight="1">
      <c r="A9" s="8"/>
      <c r="B9" s="8"/>
      <c r="C9" s="8"/>
      <c r="D9" s="8"/>
      <c r="E9" s="9"/>
      <c r="F9" s="9"/>
      <c r="G9" s="9" t="s">
        <v>55</v>
      </c>
      <c r="H9" s="8" t="s">
        <v>18</v>
      </c>
      <c r="I9" s="9" t="s">
        <v>19</v>
      </c>
      <c r="J9" s="9"/>
      <c r="K9" s="9" t="s">
        <v>20</v>
      </c>
      <c r="L9" s="9" t="s">
        <v>21</v>
      </c>
      <c r="M9" s="9" t="s">
        <v>22</v>
      </c>
      <c r="N9" s="8"/>
      <c r="O9" s="8"/>
    </row>
    <row r="10" spans="1:15" s="25" customFormat="1" ht="15" customHeight="1">
      <c r="A10" s="60">
        <v>1</v>
      </c>
      <c r="B10" s="99" t="s">
        <v>85</v>
      </c>
      <c r="C10" s="100" t="s">
        <v>86</v>
      </c>
      <c r="D10" s="101" t="s">
        <v>87</v>
      </c>
      <c r="E10" s="102" t="s">
        <v>88</v>
      </c>
      <c r="F10" s="64">
        <v>8</v>
      </c>
      <c r="G10" s="65">
        <v>8</v>
      </c>
      <c r="H10" s="70"/>
      <c r="I10" s="20">
        <f>G10</f>
        <v>8</v>
      </c>
      <c r="J10" s="20">
        <v>1.5</v>
      </c>
      <c r="K10" s="67">
        <f>ROUND((J10*7+I10*2+F10)/10,1)</f>
        <v>3.5</v>
      </c>
      <c r="L10" s="68" t="str">
        <f>IF(K10&gt;=8.5,"A",IF(K10&gt;=7,"B",IF(K10&gt;=5.5,"C",IF(K10&gt;=4,"D",IF(AND(K10&lt;4,K10&gt;=0),"F",IF(AND(F10="",I10="",J10=""),"I",IF(OR(F10&lt;&gt;"",I10&lt;&gt;"",J10&lt;&gt;""),"X","R")))))))</f>
        <v>F</v>
      </c>
      <c r="M10" s="69">
        <f>IF(L10="A",4,IF(L10="B",3,IF(L10="C",2,IF(L10="D",1,0))))</f>
        <v>0</v>
      </c>
      <c r="N10" s="23" t="str">
        <f>IF(L10="A","GIỎI",IF(L10="B","KHÁ",IF(L10="C","TB",IF(L10="D","TB YẾU","KÉM"))))</f>
        <v>KÉM</v>
      </c>
      <c r="O10" s="24" t="str">
        <f>IF(OR(K10&lt;4,J10&lt;=2),"KHÔNG ĐẠT","ĐẠT")</f>
        <v>KHÔNG ĐẠT</v>
      </c>
    </row>
    <row r="11" spans="1:15" s="25" customFormat="1" ht="15" customHeight="1">
      <c r="A11" s="60">
        <v>2</v>
      </c>
      <c r="B11" s="103" t="s">
        <v>122</v>
      </c>
      <c r="C11" s="104" t="s">
        <v>123</v>
      </c>
      <c r="D11" s="105" t="s">
        <v>124</v>
      </c>
      <c r="E11" s="106" t="s">
        <v>125</v>
      </c>
      <c r="F11" s="64">
        <v>10</v>
      </c>
      <c r="G11" s="65">
        <v>10</v>
      </c>
      <c r="H11" s="70"/>
      <c r="I11" s="20">
        <f>G11</f>
        <v>10</v>
      </c>
      <c r="J11" s="20">
        <v>7</v>
      </c>
      <c r="K11" s="67">
        <f>ROUND((J11*7+I11*2+F11)/10,1)</f>
        <v>7.9</v>
      </c>
      <c r="L11" s="68" t="str">
        <f>IF(K11&gt;=8.5,"A",IF(K11&gt;=7,"B",IF(K11&gt;=5.5,"C",IF(K11&gt;=4,"D",IF(AND(K11&lt;4,K11&gt;=0),"F",IF(AND(F11="",I11="",J11=""),"I",IF(OR(F11&lt;&gt;"",I11&lt;&gt;"",J11&lt;&gt;""),"X","R")))))))</f>
        <v>B</v>
      </c>
      <c r="M11" s="69">
        <f>IF(L11="A",4,IF(L11="B",3,IF(L11="C",2,IF(L11="D",1,0))))</f>
        <v>3</v>
      </c>
      <c r="N11" s="23" t="str">
        <f>IF(L11="A","GIỎI",IF(L11="B","KHÁ",IF(L11="C","TB",IF(L11="D","TB YẾU","KÉM"))))</f>
        <v>KHÁ</v>
      </c>
      <c r="O11" s="24" t="str">
        <f>IF(OR(K11&lt;4,J11&lt;=2),"KHÔNG ĐẠT","ĐẠT")</f>
        <v>ĐẠT</v>
      </c>
    </row>
    <row r="12" spans="1:15" s="25" customFormat="1" ht="15" customHeight="1">
      <c r="A12" s="60">
        <v>3</v>
      </c>
      <c r="B12" s="99" t="s">
        <v>23</v>
      </c>
      <c r="C12" s="100" t="s">
        <v>89</v>
      </c>
      <c r="D12" s="101" t="s">
        <v>25</v>
      </c>
      <c r="E12" s="102" t="s">
        <v>90</v>
      </c>
      <c r="F12" s="64">
        <v>8</v>
      </c>
      <c r="G12" s="64">
        <v>8</v>
      </c>
      <c r="H12" s="64"/>
      <c r="I12" s="20">
        <f>G12</f>
        <v>8</v>
      </c>
      <c r="J12" s="20">
        <v>4</v>
      </c>
      <c r="K12" s="67">
        <f>ROUND((J12*7+I12*2+F12)/10,1)</f>
        <v>5.2</v>
      </c>
      <c r="L12" s="68" t="str">
        <f>IF(K12&gt;=8.5,"A",IF(K12&gt;=7,"B",IF(K12&gt;=5.5,"C",IF(K12&gt;=4,"D",IF(AND(K12&lt;4,K12&gt;=0),"F",IF(AND(F12="",I12="",J12=""),"I",IF(OR(F12&lt;&gt;"",I12&lt;&gt;"",J12&lt;&gt;""),"X","R")))))))</f>
        <v>D</v>
      </c>
      <c r="M12" s="69">
        <f>IF(L12="A",4,IF(L12="B",3,IF(L12="C",2,IF(L12="D",1,0))))</f>
        <v>1</v>
      </c>
      <c r="N12" s="23" t="str">
        <f>IF(L12="A","GIỎI",IF(L12="B","KHÁ",IF(L12="C","TB",IF(L12="D","TB YẾU","KÉM"))))</f>
        <v>TB YẾU</v>
      </c>
      <c r="O12" s="24" t="str">
        <f>IF(OR(K12&lt;4,J12&lt;=2),"KHÔNG ĐẠT","ĐẠT")</f>
        <v>ĐẠT</v>
      </c>
    </row>
    <row r="13" spans="1:15" s="25" customFormat="1" ht="15" customHeight="1">
      <c r="A13" s="60">
        <v>4</v>
      </c>
      <c r="B13" s="99" t="s">
        <v>67</v>
      </c>
      <c r="C13" s="100" t="s">
        <v>68</v>
      </c>
      <c r="D13" s="101" t="s">
        <v>69</v>
      </c>
      <c r="E13" s="102" t="s">
        <v>70</v>
      </c>
      <c r="F13" s="64">
        <v>8</v>
      </c>
      <c r="G13" s="65">
        <v>8</v>
      </c>
      <c r="H13" s="70"/>
      <c r="I13" s="20">
        <f>G13</f>
        <v>8</v>
      </c>
      <c r="J13" s="20">
        <v>6</v>
      </c>
      <c r="K13" s="67">
        <f>ROUND((J13*7+I13*2+F13)/10,1)</f>
        <v>6.6</v>
      </c>
      <c r="L13" s="68" t="str">
        <f>IF(K13&gt;=8.5,"A",IF(K13&gt;=7,"B",IF(K13&gt;=5.5,"C",IF(K13&gt;=4,"D",IF(AND(K13&lt;4,K13&gt;=0),"F",IF(AND(F13="",I13="",J13=""),"I",IF(OR(F13&lt;&gt;"",I13&lt;&gt;"",J13&lt;&gt;""),"X","R")))))))</f>
        <v>C</v>
      </c>
      <c r="M13" s="69">
        <f>IF(L13="A",4,IF(L13="B",3,IF(L13="C",2,IF(L13="D",1,0))))</f>
        <v>2</v>
      </c>
      <c r="N13" s="23" t="str">
        <f>IF(L13="A","GIỎI",IF(L13="B","KHÁ",IF(L13="C","TB",IF(L13="D","TB YẾU","KÉM"))))</f>
        <v>TB</v>
      </c>
      <c r="O13" s="24" t="str">
        <f>IF(OR(K13&lt;4,J13&lt;=2),"KHÔNG ĐẠT","ĐẠT")</f>
        <v>ĐẠT</v>
      </c>
    </row>
    <row r="14" spans="1:15" s="25" customFormat="1" ht="15" customHeight="1">
      <c r="A14" s="60">
        <v>5</v>
      </c>
      <c r="B14" s="103" t="s">
        <v>128</v>
      </c>
      <c r="C14" s="104" t="s">
        <v>129</v>
      </c>
      <c r="D14" s="105" t="s">
        <v>130</v>
      </c>
      <c r="E14" s="106" t="s">
        <v>131</v>
      </c>
      <c r="F14" s="64">
        <v>10</v>
      </c>
      <c r="G14" s="65">
        <v>10</v>
      </c>
      <c r="H14" s="70"/>
      <c r="I14" s="20">
        <f>G14</f>
        <v>10</v>
      </c>
      <c r="J14" s="20">
        <v>2</v>
      </c>
      <c r="K14" s="67">
        <f>ROUND((J14*7+I14*2+F14)/10,1)</f>
        <v>4.4</v>
      </c>
      <c r="L14" s="68" t="str">
        <f>IF(K14&gt;=8.5,"A",IF(K14&gt;=7,"B",IF(K14&gt;=5.5,"C",IF(K14&gt;=4,"D",IF(AND(K14&lt;4,K14&gt;=0),"F",IF(AND(F14="",I14="",J14=""),"I",IF(OR(F14&lt;&gt;"",I14&lt;&gt;"",J14&lt;&gt;""),"X","R")))))))</f>
        <v>D</v>
      </c>
      <c r="M14" s="69">
        <f>IF(L14="A",4,IF(L14="B",3,IF(L14="C",2,IF(L14="D",1,0))))</f>
        <v>1</v>
      </c>
      <c r="N14" s="23" t="str">
        <f>IF(L14="A","GIỎI",IF(L14="B","KHÁ",IF(L14="C","TB",IF(L14="D","TB YẾU","KÉM"))))</f>
        <v>TB YẾU</v>
      </c>
      <c r="O14" s="24" t="str">
        <f>IF(OR(K14&lt;4,J14&lt;=2),"KHÔNG ĐẠT","ĐẠT")</f>
        <v>KHÔNG ĐẠT</v>
      </c>
    </row>
    <row r="15" spans="1:15" s="25" customFormat="1" ht="15" customHeight="1">
      <c r="A15" s="60">
        <v>6</v>
      </c>
      <c r="B15" s="103" t="s">
        <v>56</v>
      </c>
      <c r="C15" s="104" t="s">
        <v>57</v>
      </c>
      <c r="D15" s="105" t="s">
        <v>58</v>
      </c>
      <c r="E15" s="106" t="s">
        <v>59</v>
      </c>
      <c r="F15" s="64">
        <v>6</v>
      </c>
      <c r="G15" s="65">
        <v>6</v>
      </c>
      <c r="H15" s="65"/>
      <c r="I15" s="20">
        <f>G15</f>
        <v>6</v>
      </c>
      <c r="J15" s="20">
        <v>0</v>
      </c>
      <c r="K15" s="67">
        <f>ROUND((J15*7+I15*2+F15)/10,1)</f>
        <v>1.8</v>
      </c>
      <c r="L15" s="68">
        <f>IF(K15&gt;=8.5,"A",IF(K15&gt;=7,"B",IF(K15&gt;=5.5,"C",IF(K15&gt;=4,"D",IF(AND(K15&lt;4,K15&gt;=0),"F",IF(AND(F15="",I15="",J15=""),"I",IF(OR(F15&lt;&gt;"",I15&lt;&gt;"",J15&lt;&gt;""),"X","R")))))))</f>
        <v>0</v>
      </c>
      <c r="M15" s="69">
        <f>IF(L15="A",4,IF(L15="B",3,IF(L15="C",2,IF(L15="D",1,0))))</f>
        <v>0</v>
      </c>
      <c r="N15" s="23">
        <f>IF(L15="A","GIỎI",IF(L15="B","KHÁ",IF(L15="C","TB",IF(L15="D","TB YẾU","KÉM"))))</f>
        <v>0</v>
      </c>
      <c r="O15" s="24">
        <f>IF(OR(K15&lt;4,J15&lt;=2),"KHÔNG ĐẠT","ĐẠT")</f>
        <v>0</v>
      </c>
    </row>
    <row r="16" spans="1:15" s="25" customFormat="1" ht="15" customHeight="1">
      <c r="A16" s="60">
        <v>7</v>
      </c>
      <c r="B16" s="103" t="s">
        <v>40</v>
      </c>
      <c r="C16" s="104" t="s">
        <v>41</v>
      </c>
      <c r="D16" s="105" t="s">
        <v>42</v>
      </c>
      <c r="E16" s="106" t="s">
        <v>43</v>
      </c>
      <c r="F16" s="64">
        <v>7</v>
      </c>
      <c r="G16" s="65">
        <v>7</v>
      </c>
      <c r="H16" s="70"/>
      <c r="I16" s="20">
        <f>G16</f>
        <v>7</v>
      </c>
      <c r="J16" s="20">
        <v>3</v>
      </c>
      <c r="K16" s="67">
        <f>ROUND((J16*7+I16*2+F16)/10,1)</f>
        <v>4.2</v>
      </c>
      <c r="L16" s="68">
        <f>IF(K16&gt;=8.5,"A",IF(K16&gt;=7,"B",IF(K16&gt;=5.5,"C",IF(K16&gt;=4,"D",IF(AND(K16&lt;4,K16&gt;=0),"F",IF(AND(F16="",I16="",J16=""),"I",IF(OR(F16&lt;&gt;"",I16&lt;&gt;"",J16&lt;&gt;""),"X","R")))))))</f>
        <v>0</v>
      </c>
      <c r="M16" s="69">
        <f>IF(L16="A",4,IF(L16="B",3,IF(L16="C",2,IF(L16="D",1,0))))</f>
        <v>1</v>
      </c>
      <c r="N16" s="23">
        <f>IF(L16="A","GIỎI",IF(L16="B","KHÁ",IF(L16="C","TB",IF(L16="D","TB YẾU","KÉM"))))</f>
        <v>0</v>
      </c>
      <c r="O16" s="24">
        <f>IF(OR(K16&lt;4,J16&lt;=2),"KHÔNG ĐẠT","ĐẠT")</f>
        <v>0</v>
      </c>
    </row>
    <row r="17" spans="1:15" s="25" customFormat="1" ht="15" customHeight="1">
      <c r="A17" s="60">
        <v>8</v>
      </c>
      <c r="B17" s="103" t="s">
        <v>60</v>
      </c>
      <c r="C17" s="104" t="s">
        <v>61</v>
      </c>
      <c r="D17" s="105" t="s">
        <v>42</v>
      </c>
      <c r="E17" s="106" t="s">
        <v>62</v>
      </c>
      <c r="F17" s="64">
        <v>6</v>
      </c>
      <c r="G17" s="65">
        <v>6</v>
      </c>
      <c r="H17" s="70"/>
      <c r="I17" s="20">
        <f>G17</f>
        <v>6</v>
      </c>
      <c r="J17" s="20">
        <v>5</v>
      </c>
      <c r="K17" s="67">
        <f>ROUND((J17*7+I17*2+F17)/10,1)</f>
        <v>5.3</v>
      </c>
      <c r="L17" s="68">
        <f>IF(K17&gt;=8.5,"A",IF(K17&gt;=7,"B",IF(K17&gt;=5.5,"C",IF(K17&gt;=4,"D",IF(AND(K17&lt;4,K17&gt;=0),"F",IF(AND(F17="",I17="",J17=""),"I",IF(OR(F17&lt;&gt;"",I17&lt;&gt;"",J17&lt;&gt;""),"X","R")))))))</f>
        <v>0</v>
      </c>
      <c r="M17" s="69">
        <f>IF(L17="A",4,IF(L17="B",3,IF(L17="C",2,IF(L17="D",1,0))))</f>
        <v>1</v>
      </c>
      <c r="N17" s="23">
        <f>IF(L17="A","GIỎI",IF(L17="B","KHÁ",IF(L17="C","TB",IF(L17="D","TB YẾU","KÉM"))))</f>
        <v>0</v>
      </c>
      <c r="O17" s="24">
        <f>IF(OR(K17&lt;4,J17&lt;=2),"KHÔNG ĐẠT","ĐẠT")</f>
        <v>0</v>
      </c>
    </row>
    <row r="18" spans="1:15" s="25" customFormat="1" ht="15" customHeight="1">
      <c r="A18" s="60">
        <v>9</v>
      </c>
      <c r="B18" s="103" t="s">
        <v>132</v>
      </c>
      <c r="C18" s="104" t="s">
        <v>133</v>
      </c>
      <c r="D18" s="105" t="s">
        <v>93</v>
      </c>
      <c r="E18" s="106" t="s">
        <v>134</v>
      </c>
      <c r="F18" s="64">
        <v>10</v>
      </c>
      <c r="G18" s="65">
        <v>10</v>
      </c>
      <c r="H18" s="70"/>
      <c r="I18" s="20">
        <f>G18</f>
        <v>10</v>
      </c>
      <c r="J18" s="20">
        <v>5</v>
      </c>
      <c r="K18" s="67">
        <f>ROUND((J18*7+I18*2+F18)/10,1)</f>
        <v>6.5</v>
      </c>
      <c r="L18" s="68">
        <f>IF(K18&gt;=8.5,"A",IF(K18&gt;=7,"B",IF(K18&gt;=5.5,"C",IF(K18&gt;=4,"D",IF(AND(K18&lt;4,K18&gt;=0),"F",IF(AND(F18="",I18="",J18=""),"I",IF(OR(F18&lt;&gt;"",I18&lt;&gt;"",J18&lt;&gt;""),"X","R")))))))</f>
        <v>0</v>
      </c>
      <c r="M18" s="69">
        <f>IF(L18="A",4,IF(L18="B",3,IF(L18="C",2,IF(L18="D",1,0))))</f>
        <v>2</v>
      </c>
      <c r="N18" s="23">
        <f>IF(L18="A","GIỎI",IF(L18="B","KHÁ",IF(L18="C","TB",IF(L18="D","TB YẾU","KÉM"))))</f>
        <v>0</v>
      </c>
      <c r="O18" s="24">
        <f>IF(OR(K18&lt;4,J18&lt;=2),"KHÔNG ĐẠT","ĐẠT")</f>
        <v>0</v>
      </c>
    </row>
    <row r="19" spans="1:15" s="25" customFormat="1" ht="15" customHeight="1">
      <c r="A19" s="60">
        <v>10</v>
      </c>
      <c r="B19" s="103" t="s">
        <v>91</v>
      </c>
      <c r="C19" s="104" t="s">
        <v>92</v>
      </c>
      <c r="D19" s="105" t="s">
        <v>93</v>
      </c>
      <c r="E19" s="106" t="s">
        <v>94</v>
      </c>
      <c r="F19" s="64">
        <v>10</v>
      </c>
      <c r="G19" s="65">
        <v>10</v>
      </c>
      <c r="H19" s="70"/>
      <c r="I19" s="20">
        <f>G19</f>
        <v>10</v>
      </c>
      <c r="J19" s="20">
        <v>4.5</v>
      </c>
      <c r="K19" s="67">
        <f>ROUND((J19*7+I19*2+F19)/10,1)</f>
        <v>6.2</v>
      </c>
      <c r="L19" s="68">
        <f>IF(K19&gt;=8.5,"A",IF(K19&gt;=7,"B",IF(K19&gt;=5.5,"C",IF(K19&gt;=4,"D",IF(AND(K19&lt;4,K19&gt;=0),"F",IF(AND(F19="",I19="",J19=""),"I",IF(OR(F19&lt;&gt;"",I19&lt;&gt;"",J19&lt;&gt;""),"X","R")))))))</f>
        <v>0</v>
      </c>
      <c r="M19" s="69">
        <f>IF(L19="A",4,IF(L19="B",3,IF(L19="C",2,IF(L19="D",1,0))))</f>
        <v>2</v>
      </c>
      <c r="N19" s="23">
        <f>IF(L19="A","GIỎI",IF(L19="B","KHÁ",IF(L19="C","TB",IF(L19="D","TB YẾU","KÉM"))))</f>
        <v>0</v>
      </c>
      <c r="O19" s="24">
        <f>IF(OR(K19&lt;4,J19&lt;=2),"KHÔNG ĐẠT","ĐẠT")</f>
        <v>0</v>
      </c>
    </row>
    <row r="20" spans="1:15" s="25" customFormat="1" ht="15" customHeight="1">
      <c r="A20" s="60">
        <v>11</v>
      </c>
      <c r="B20" s="99" t="s">
        <v>95</v>
      </c>
      <c r="C20" s="100" t="s">
        <v>96</v>
      </c>
      <c r="D20" s="101" t="s">
        <v>97</v>
      </c>
      <c r="E20" s="102" t="s">
        <v>98</v>
      </c>
      <c r="F20" s="79">
        <v>8</v>
      </c>
      <c r="G20" s="65">
        <v>8</v>
      </c>
      <c r="H20" s="79"/>
      <c r="I20" s="20">
        <f>G20</f>
        <v>8</v>
      </c>
      <c r="J20" s="66">
        <v>6</v>
      </c>
      <c r="K20" s="67">
        <f>ROUND((J20*7+I20*2+F20)/10,1)</f>
        <v>6.6</v>
      </c>
      <c r="L20" s="68">
        <f>IF(K20&gt;=8.5,"A",IF(K20&gt;=7,"B",IF(K20&gt;=5.5,"C",IF(K20&gt;=4,"D",IF(AND(K20&lt;4,K20&gt;=0),"F",IF(AND(F20="",I20="",J20=""),"I",IF(OR(F20&lt;&gt;"",I20&lt;&gt;"",J20&lt;&gt;""),"X","R")))))))</f>
        <v>0</v>
      </c>
      <c r="M20" s="69">
        <f>IF(L20="A",4,IF(L20="B",3,IF(L20="C",2,IF(L20="D",1,0))))</f>
        <v>2</v>
      </c>
      <c r="N20" s="23">
        <f>IF(L20="A","GIỎI",IF(L20="B","KHÁ",IF(L20="C","TB",IF(L20="D","TB YẾU","KÉM"))))</f>
        <v>0</v>
      </c>
      <c r="O20" s="24">
        <f>IF(OR(K20&lt;4,J20&lt;=2),"KHÔNG ĐẠT","ĐẠT")</f>
        <v>0</v>
      </c>
    </row>
    <row r="21" spans="1:15" s="25" customFormat="1" ht="15" customHeight="1">
      <c r="A21" s="60">
        <v>12</v>
      </c>
      <c r="B21" s="99" t="s">
        <v>71</v>
      </c>
      <c r="C21" s="100" t="s">
        <v>72</v>
      </c>
      <c r="D21" s="101" t="s">
        <v>73</v>
      </c>
      <c r="E21" s="102" t="s">
        <v>74</v>
      </c>
      <c r="F21" s="79">
        <v>6</v>
      </c>
      <c r="G21" s="65">
        <v>6</v>
      </c>
      <c r="H21" s="79"/>
      <c r="I21" s="20">
        <f>G21</f>
        <v>6</v>
      </c>
      <c r="J21" s="66">
        <v>0</v>
      </c>
      <c r="K21" s="67">
        <f>ROUND((J21*7+I21*2+F21)/10,1)</f>
        <v>1.8</v>
      </c>
      <c r="L21" s="68">
        <f>IF(K21&gt;=8.5,"A",IF(K21&gt;=7,"B",IF(K21&gt;=5.5,"C",IF(K21&gt;=4,"D",IF(AND(K21&lt;4,K21&gt;=0),"F",IF(AND(F21="",I21="",J21=""),"I",IF(OR(F21&lt;&gt;"",I21&lt;&gt;"",J21&lt;&gt;""),"X","R")))))))</f>
        <v>0</v>
      </c>
      <c r="M21" s="69">
        <f>IF(L21="A",4,IF(L21="B",3,IF(L21="C",2,IF(L21="D",1,0))))</f>
        <v>0</v>
      </c>
      <c r="N21" s="23">
        <f>IF(L21="A","GIỎI",IF(L21="B","KHÁ",IF(L21="C","TB",IF(L21="D","TB YẾU","KÉM"))))</f>
        <v>0</v>
      </c>
      <c r="O21" s="24">
        <f>IF(OR(K21&lt;4,J21&lt;=2),"KHÔNG ĐẠT","ĐẠT")</f>
        <v>0</v>
      </c>
    </row>
    <row r="22" spans="1:15" s="25" customFormat="1" ht="15" customHeight="1">
      <c r="A22" s="60">
        <v>13</v>
      </c>
      <c r="B22" s="99" t="s">
        <v>26</v>
      </c>
      <c r="C22" s="100" t="s">
        <v>75</v>
      </c>
      <c r="D22" s="101" t="s">
        <v>28</v>
      </c>
      <c r="E22" s="102" t="s">
        <v>76</v>
      </c>
      <c r="F22" s="64">
        <v>10</v>
      </c>
      <c r="G22" s="65">
        <v>10</v>
      </c>
      <c r="H22" s="70"/>
      <c r="I22" s="20">
        <f>G22</f>
        <v>10</v>
      </c>
      <c r="J22" s="20">
        <v>0</v>
      </c>
      <c r="K22" s="67">
        <f>ROUND((J22*7+I22*2+F22)/10,1)</f>
        <v>3</v>
      </c>
      <c r="L22" s="68">
        <f>IF(K22&gt;=8.5,"A",IF(K22&gt;=7,"B",IF(K22&gt;=5.5,"C",IF(K22&gt;=4,"D",IF(AND(K22&lt;4,K22&gt;=0),"F",IF(AND(F22="",I22="",J22=""),"I",IF(OR(F22&lt;&gt;"",I22&lt;&gt;"",J22&lt;&gt;""),"X","R")))))))</f>
        <v>0</v>
      </c>
      <c r="M22" s="69">
        <f>IF(L22="A",4,IF(L22="B",3,IF(L22="C",2,IF(L22="D",1,0))))</f>
        <v>0</v>
      </c>
      <c r="N22" s="23">
        <f>IF(L22="A","GIỎI",IF(L22="B","KHÁ",IF(L22="C","TB",IF(L22="D","TB YẾU","KÉM"))))</f>
        <v>0</v>
      </c>
      <c r="O22" s="24">
        <f>IF(OR(K22&lt;4,J22&lt;=2),"KHÔNG ĐẠT","ĐẠT")</f>
        <v>0</v>
      </c>
    </row>
    <row r="23" spans="1:15" s="25" customFormat="1" ht="15" customHeight="1">
      <c r="A23" s="60">
        <v>14</v>
      </c>
      <c r="B23" s="99" t="s">
        <v>44</v>
      </c>
      <c r="C23" s="100" t="s">
        <v>103</v>
      </c>
      <c r="D23" s="101" t="s">
        <v>46</v>
      </c>
      <c r="E23" s="102" t="s">
        <v>104</v>
      </c>
      <c r="F23" s="64">
        <v>8</v>
      </c>
      <c r="G23" s="65">
        <v>8</v>
      </c>
      <c r="H23" s="70"/>
      <c r="I23" s="20">
        <f>G23</f>
        <v>8</v>
      </c>
      <c r="J23" s="20">
        <v>4</v>
      </c>
      <c r="K23" s="67">
        <f>ROUND((J23*7+I23*2+F23)/10,1)</f>
        <v>5.2</v>
      </c>
      <c r="L23" s="68">
        <f>IF(K23&gt;=8.5,"A",IF(K23&gt;=7,"B",IF(K23&gt;=5.5,"C",IF(K23&gt;=4,"D",IF(AND(K23&lt;4,K23&gt;=0),"F",IF(AND(F23="",I23="",J23=""),"I",IF(OR(F23&lt;&gt;"",I23&lt;&gt;"",J23&lt;&gt;""),"X","R")))))))</f>
        <v>0</v>
      </c>
      <c r="M23" s="69">
        <f>IF(L23="A",4,IF(L23="B",3,IF(L23="C",2,IF(L23="D",1,0))))</f>
        <v>1</v>
      </c>
      <c r="N23" s="23">
        <f>IF(L23="A","GIỎI",IF(L23="B","KHÁ",IF(L23="C","TB",IF(L23="D","TB YẾU","KÉM"))))</f>
        <v>0</v>
      </c>
      <c r="O23" s="24">
        <f>IF(OR(K23&lt;4,J23&lt;=2),"KHÔNG ĐẠT","ĐẠT")</f>
        <v>0</v>
      </c>
    </row>
    <row r="24" spans="1:15" s="25" customFormat="1" ht="15" customHeight="1">
      <c r="A24" s="60">
        <v>15</v>
      </c>
      <c r="B24" s="99" t="s">
        <v>105</v>
      </c>
      <c r="C24" s="100" t="s">
        <v>106</v>
      </c>
      <c r="D24" s="101" t="s">
        <v>107</v>
      </c>
      <c r="E24" s="102" t="s">
        <v>108</v>
      </c>
      <c r="F24" s="64">
        <v>8</v>
      </c>
      <c r="G24" s="65">
        <v>8</v>
      </c>
      <c r="H24" s="70"/>
      <c r="I24" s="20">
        <f>G24</f>
        <v>8</v>
      </c>
      <c r="J24" s="20">
        <v>3.5</v>
      </c>
      <c r="K24" s="67">
        <f>ROUND((J24*7+I24*2+F24)/10,1)</f>
        <v>4.9</v>
      </c>
      <c r="L24" s="68">
        <f>IF(K24&gt;=8.5,"A",IF(K24&gt;=7,"B",IF(K24&gt;=5.5,"C",IF(K24&gt;=4,"D",IF(AND(K24&lt;4,K24&gt;=0),"F",IF(AND(F24="",I24="",J24=""),"I",IF(OR(F24&lt;&gt;"",I24&lt;&gt;"",J24&lt;&gt;""),"X","R")))))))</f>
        <v>0</v>
      </c>
      <c r="M24" s="69">
        <f>IF(L24="A",4,IF(L24="B",3,IF(L24="C",2,IF(L24="D",1,0))))</f>
        <v>1</v>
      </c>
      <c r="N24" s="23">
        <f>IF(L24="A","GIỎI",IF(L24="B","KHÁ",IF(L24="C","TB",IF(L24="D","TB YẾU","KÉM"))))</f>
        <v>0</v>
      </c>
      <c r="O24" s="24">
        <f>IF(OR(K24&lt;4,J24&lt;=2),"KHÔNG ĐẠT","ĐẠT")</f>
        <v>0</v>
      </c>
    </row>
    <row r="25" spans="1:15" s="25" customFormat="1" ht="15" customHeight="1">
      <c r="A25" s="60">
        <v>16</v>
      </c>
      <c r="B25" s="103" t="s">
        <v>109</v>
      </c>
      <c r="C25" s="104" t="s">
        <v>110</v>
      </c>
      <c r="D25" s="105" t="s">
        <v>107</v>
      </c>
      <c r="E25" s="106" t="s">
        <v>111</v>
      </c>
      <c r="F25" s="64">
        <v>8</v>
      </c>
      <c r="G25" s="65">
        <v>8</v>
      </c>
      <c r="H25" s="70"/>
      <c r="I25" s="20">
        <f>G25</f>
        <v>8</v>
      </c>
      <c r="J25" s="20">
        <v>5</v>
      </c>
      <c r="K25" s="67">
        <f>ROUND((J25*7+I25*2+F25)/10,1)</f>
        <v>5.9</v>
      </c>
      <c r="L25" s="68">
        <f>IF(K25&gt;=8.5,"A",IF(K25&gt;=7,"B",IF(K25&gt;=5.5,"C",IF(K25&gt;=4,"D",IF(AND(K25&lt;4,K25&gt;=0),"F",IF(AND(F25="",I25="",J25=""),"I",IF(OR(F25&lt;&gt;"",I25&lt;&gt;"",J25&lt;&gt;""),"X","R")))))))</f>
        <v>0</v>
      </c>
      <c r="M25" s="69">
        <f>IF(L25="A",4,IF(L25="B",3,IF(L25="C",2,IF(L25="D",1,0))))</f>
        <v>2</v>
      </c>
      <c r="N25" s="23">
        <f>IF(L25="A","GIỎI",IF(L25="B","KHÁ",IF(L25="C","TB",IF(L25="D","TB YẾU","KÉM"))))</f>
        <v>0</v>
      </c>
      <c r="O25" s="24">
        <f>IF(OR(K25&lt;4,J25&lt;=2),"KHÔNG ĐẠT","ĐẠT")</f>
        <v>0</v>
      </c>
    </row>
    <row r="26" spans="1:15" s="25" customFormat="1" ht="15" customHeight="1">
      <c r="A26" s="60">
        <v>17</v>
      </c>
      <c r="B26" s="99" t="s">
        <v>135</v>
      </c>
      <c r="C26" s="100" t="s">
        <v>110</v>
      </c>
      <c r="D26" s="101" t="s">
        <v>107</v>
      </c>
      <c r="E26" s="102" t="s">
        <v>136</v>
      </c>
      <c r="F26" s="64">
        <v>7</v>
      </c>
      <c r="G26" s="65">
        <v>8</v>
      </c>
      <c r="H26" s="70"/>
      <c r="I26" s="20">
        <f>G26</f>
        <v>8</v>
      </c>
      <c r="J26" s="20">
        <v>4.5</v>
      </c>
      <c r="K26" s="67">
        <f>ROUND((J26*7+I26*2+F26)/10,1)</f>
        <v>5.5</v>
      </c>
      <c r="L26" s="68">
        <f>IF(K26&gt;=8.5,"A",IF(K26&gt;=7,"B",IF(K26&gt;=5.5,"C",IF(K26&gt;=4,"D",IF(AND(K26&lt;4,K26&gt;=0),"F",IF(AND(F26="",I26="",J26=""),"I",IF(OR(F26&lt;&gt;"",I26&lt;&gt;"",J26&lt;&gt;""),"X","R")))))))</f>
        <v>0</v>
      </c>
      <c r="M26" s="69">
        <f>IF(L26="A",4,IF(L26="B",3,IF(L26="C",2,IF(L26="D",1,0))))</f>
        <v>2</v>
      </c>
      <c r="N26" s="23">
        <f>IF(L26="A","GIỎI",IF(L26="B","KHÁ",IF(L26="C","TB",IF(L26="D","TB YẾU","KÉM"))))</f>
        <v>0</v>
      </c>
      <c r="O26" s="24">
        <f>IF(OR(K26&lt;4,J26&lt;=2),"KHÔNG ĐẠT","ĐẠT")</f>
        <v>0</v>
      </c>
    </row>
    <row r="27" spans="1:15" s="25" customFormat="1" ht="15" customHeight="1">
      <c r="A27" s="60">
        <v>18</v>
      </c>
      <c r="B27" s="99" t="s">
        <v>137</v>
      </c>
      <c r="C27" s="100" t="s">
        <v>133</v>
      </c>
      <c r="D27" s="101" t="s">
        <v>138</v>
      </c>
      <c r="E27" s="102" t="s">
        <v>139</v>
      </c>
      <c r="F27" s="64">
        <v>10</v>
      </c>
      <c r="G27" s="65">
        <v>10</v>
      </c>
      <c r="H27" s="70"/>
      <c r="I27" s="20">
        <f>G27</f>
        <v>10</v>
      </c>
      <c r="J27" s="20">
        <v>6</v>
      </c>
      <c r="K27" s="67">
        <f>ROUND((J27*7+I27*2+F27)/10,1)</f>
        <v>7.2</v>
      </c>
      <c r="L27" s="68">
        <f>IF(K27&gt;=8.5,"A",IF(K27&gt;=7,"B",IF(K27&gt;=5.5,"C",IF(K27&gt;=4,"D",IF(AND(K27&lt;4,K27&gt;=0),"F",IF(AND(F27="",I27="",J27=""),"I",IF(OR(F27&lt;&gt;"",I27&lt;&gt;"",J27&lt;&gt;""),"X","R")))))))</f>
        <v>0</v>
      </c>
      <c r="M27" s="69">
        <f>IF(L27="A",4,IF(L27="B",3,IF(L27="C",2,IF(L27="D",1,0))))</f>
        <v>3</v>
      </c>
      <c r="N27" s="23">
        <f>IF(L27="A","GIỎI",IF(L27="B","KHÁ",IF(L27="C","TB",IF(L27="D","TB YẾU","KÉM"))))</f>
        <v>0</v>
      </c>
      <c r="O27" s="24">
        <f>IF(OR(K27&lt;4,J27&lt;=2),"KHÔNG ĐẠT","ĐẠT")</f>
        <v>0</v>
      </c>
    </row>
    <row r="28" spans="1:15" s="25" customFormat="1" ht="15" customHeight="1">
      <c r="A28" s="60">
        <v>19</v>
      </c>
      <c r="B28" s="99" t="s">
        <v>77</v>
      </c>
      <c r="C28" s="100" t="s">
        <v>78</v>
      </c>
      <c r="D28" s="101" t="s">
        <v>79</v>
      </c>
      <c r="E28" s="102" t="s">
        <v>80</v>
      </c>
      <c r="F28" s="64">
        <v>8</v>
      </c>
      <c r="G28" s="65">
        <v>7</v>
      </c>
      <c r="H28" s="70"/>
      <c r="I28" s="20">
        <f>G28</f>
        <v>7</v>
      </c>
      <c r="J28" s="20">
        <v>4.5</v>
      </c>
      <c r="K28" s="67">
        <f>ROUND((J28*7+I28*2+F28)/10,1)</f>
        <v>5.4</v>
      </c>
      <c r="L28" s="68">
        <f>IF(K28&gt;=8.5,"A",IF(K28&gt;=7,"B",IF(K28&gt;=5.5,"C",IF(K28&gt;=4,"D",IF(AND(K28&lt;4,K28&gt;=0),"F",IF(AND(F28="",I28="",J28=""),"I",IF(OR(F28&lt;&gt;"",I28&lt;&gt;"",J28&lt;&gt;""),"X","R")))))))</f>
        <v>0</v>
      </c>
      <c r="M28" s="69">
        <f>IF(L28="A",4,IF(L28="B",3,IF(L28="C",2,IF(L28="D",1,0))))</f>
        <v>1</v>
      </c>
      <c r="N28" s="23">
        <f>IF(L28="A","GIỎI",IF(L28="B","KHÁ",IF(L28="C","TB",IF(L28="D","TB YẾU","KÉM"))))</f>
        <v>0</v>
      </c>
      <c r="O28" s="24">
        <f>IF(OR(K28&lt;4,J28&lt;=2),"KHÔNG ĐẠT","ĐẠT")</f>
        <v>0</v>
      </c>
    </row>
    <row r="29" spans="2:10" ht="12.75">
      <c r="B29" s="39" t="s">
        <v>140</v>
      </c>
      <c r="C29" s="39"/>
      <c r="D29" s="39"/>
      <c r="E29" s="39"/>
      <c r="F29" s="71"/>
      <c r="G29" s="2"/>
      <c r="H29" s="2"/>
      <c r="I29" s="2"/>
      <c r="J29" s="2"/>
    </row>
    <row r="30" spans="2:15" ht="12.75">
      <c r="B30" s="5" t="s">
        <v>30</v>
      </c>
      <c r="C30" s="5"/>
      <c r="D30" s="5"/>
      <c r="E30" s="5" t="s">
        <v>31</v>
      </c>
      <c r="F30" s="5"/>
      <c r="G30" s="5"/>
      <c r="H30" s="5"/>
      <c r="I30" s="42" t="s">
        <v>32</v>
      </c>
      <c r="J30" s="42"/>
      <c r="K30" s="42"/>
      <c r="L30" s="72"/>
      <c r="M30" s="42" t="s">
        <v>33</v>
      </c>
      <c r="N30" s="42"/>
      <c r="O30" s="42"/>
    </row>
    <row r="31" spans="2:13" ht="12.75">
      <c r="B31" s="40"/>
      <c r="C31" s="40"/>
      <c r="D31" s="40"/>
      <c r="E31" s="40"/>
      <c r="F31" s="73"/>
      <c r="G31" s="40"/>
      <c r="H31" s="40"/>
      <c r="I31" s="40"/>
      <c r="J31" s="40"/>
      <c r="K31" s="40"/>
      <c r="L31" s="44"/>
      <c r="M31" s="44"/>
    </row>
    <row r="32" spans="2:13" ht="12.75">
      <c r="B32" s="40"/>
      <c r="C32" s="40"/>
      <c r="D32" s="40"/>
      <c r="E32" s="40"/>
      <c r="F32" s="73"/>
      <c r="G32" s="40"/>
      <c r="H32" s="40"/>
      <c r="I32" s="40"/>
      <c r="J32" s="40"/>
      <c r="K32" s="40"/>
      <c r="L32" s="44"/>
      <c r="M32" s="44"/>
    </row>
    <row r="33" spans="2:13" ht="12.75">
      <c r="B33" s="40"/>
      <c r="C33" s="40"/>
      <c r="D33" s="40"/>
      <c r="E33" s="40"/>
      <c r="F33" s="73"/>
      <c r="G33" s="40"/>
      <c r="H33" s="40"/>
      <c r="I33" s="40"/>
      <c r="J33" s="40"/>
      <c r="K33" s="40"/>
      <c r="L33" s="44"/>
      <c r="M33" s="44"/>
    </row>
    <row r="34" spans="2:15" ht="12.75">
      <c r="B34" s="5" t="s">
        <v>34</v>
      </c>
      <c r="C34" s="5"/>
      <c r="D34" s="5"/>
      <c r="E34" s="5" t="s">
        <v>63</v>
      </c>
      <c r="F34" s="5"/>
      <c r="G34" s="5"/>
      <c r="H34" s="5"/>
      <c r="I34" s="5" t="s">
        <v>36</v>
      </c>
      <c r="J34" s="5"/>
      <c r="K34" s="5"/>
      <c r="L34" s="72"/>
      <c r="M34" s="42" t="s">
        <v>49</v>
      </c>
      <c r="N34" s="42"/>
      <c r="O34" s="42"/>
    </row>
    <row r="35" spans="2:14" ht="12.75">
      <c r="B35" s="5"/>
      <c r="C35" s="5"/>
      <c r="D35" s="5"/>
      <c r="E35" s="40"/>
      <c r="F35" s="73"/>
      <c r="G35" s="45"/>
      <c r="H35" s="45"/>
      <c r="I35" s="45"/>
      <c r="J35" s="45"/>
      <c r="K35" s="40"/>
      <c r="L35" s="42"/>
      <c r="M35" s="42"/>
      <c r="N35" s="42"/>
    </row>
    <row r="36" spans="2:13" ht="12.75">
      <c r="B36" s="40"/>
      <c r="C36" s="40"/>
      <c r="D36" s="40"/>
      <c r="E36" s="40"/>
      <c r="F36" s="73"/>
      <c r="G36" s="40"/>
      <c r="H36" s="40"/>
      <c r="I36" s="40"/>
      <c r="J36" s="40"/>
      <c r="K36" s="40"/>
      <c r="L36" s="44"/>
      <c r="M36" s="44"/>
    </row>
  </sheetData>
  <sheetProtection selectLockedCells="1" selectUnlockedCells="1"/>
  <mergeCells count="28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29:E29"/>
    <mergeCell ref="B30:D30"/>
    <mergeCell ref="E30:H30"/>
    <mergeCell ref="I30:K30"/>
    <mergeCell ref="M30:O30"/>
    <mergeCell ref="B34:D34"/>
    <mergeCell ref="E34:H34"/>
    <mergeCell ref="I34:K34"/>
    <mergeCell ref="M34:O34"/>
    <mergeCell ref="B35:D35"/>
    <mergeCell ref="L35:N35"/>
  </mergeCells>
  <printOptions/>
  <pageMargins left="0.2701388888888889" right="0.2" top="0.3298611111111111" bottom="0.2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Bao Tran</cp:lastModifiedBy>
  <cp:lastPrinted>2017-02-28T03:19:43Z</cp:lastPrinted>
  <dcterms:created xsi:type="dcterms:W3CDTF">2009-09-21T02:41:34Z</dcterms:created>
  <dcterms:modified xsi:type="dcterms:W3CDTF">2017-03-30T09:18:06Z</dcterms:modified>
  <cp:category/>
  <cp:version/>
  <cp:contentType/>
  <cp:contentStatus/>
  <cp:revision>1</cp:revision>
</cp:coreProperties>
</file>