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n mong" sheetId="1" r:id="rId1"/>
    <sheet name="KTTC 1" sheetId="2" r:id="rId2"/>
    <sheet name="KTĐ va TN" sheetId="3" r:id="rId3"/>
    <sheet name="KCNT" sheetId="4" r:id="rId4"/>
    <sheet name="KTTC 2" sheetId="5" r:id="rId5"/>
    <sheet name="May XD" sheetId="6" r:id="rId6"/>
  </sheets>
  <definedNames/>
  <calcPr fullCalcOnLoad="1"/>
</workbook>
</file>

<file path=xl/sharedStrings.xml><?xml version="1.0" encoding="utf-8"?>
<sst xmlns="http://schemas.openxmlformats.org/spreadsheetml/2006/main" count="222" uniqueCount="55">
  <si>
    <t>ĐẠI HỌC HUẾ</t>
  </si>
  <si>
    <t>BẢNG GHI ĐIỂM</t>
  </si>
  <si>
    <t>PHÂN HIỆU ĐHH TẠI QUẢNG TRỊ</t>
  </si>
  <si>
    <t>LỚP: KỸ THUẬT CÔNG TRÌNH XÂY DỰNG K3</t>
  </si>
  <si>
    <t>NIÊN KHÓA: 2011 - 2016</t>
  </si>
  <si>
    <t>Học kỳ I - Năm học: 2016 - 2017 (Cải thiện)</t>
  </si>
  <si>
    <t>HỌC PHẦN: Nền móng và đồ án</t>
  </si>
  <si>
    <t>Số TC: 3</t>
  </si>
  <si>
    <t>Giảng viên: ThS. Phan Nghiêm Vũ</t>
  </si>
  <si>
    <t>STT</t>
  </si>
  <si>
    <t>MÃ SV</t>
  </si>
  <si>
    <t>HỌ VÀ TÊN</t>
  </si>
  <si>
    <t>NGÀY
 SINH</t>
  </si>
  <si>
    <t>ĐIỂM THÁI ĐỘ HỌC TẬP (M1-HS 1)</t>
  </si>
  <si>
    <t>ĐIỂM KIỂM TRA ĐỊNH KỲ (M2 - HS 3)</t>
  </si>
  <si>
    <t>ĐIỂM THI KẾT THÚC HỌC PHẦN (M3 - HS 6)</t>
  </si>
  <si>
    <t>ĐIỂM TRUNG BÌNH CHUNG</t>
  </si>
  <si>
    <t>XẾP LOẠI</t>
  </si>
  <si>
    <t>M 2.1</t>
  </si>
  <si>
    <t xml:space="preserve"> M 2.2</t>
  </si>
  <si>
    <t>TBC M2</t>
  </si>
  <si>
    <t>ĐIỂM SỐ HỆ 10</t>
  </si>
  <si>
    <t>ĐIỂM CHỮ</t>
  </si>
  <si>
    <t>ĐIỂM SỐ HỆ 4</t>
  </si>
  <si>
    <t>11Q1021004</t>
  </si>
  <si>
    <t xml:space="preserve">Ngô Xuân </t>
  </si>
  <si>
    <t>Hiền</t>
  </si>
  <si>
    <t>23.08.1982</t>
  </si>
  <si>
    <t>Danh sách này gồm có 1 sinh viên</t>
  </si>
  <si>
    <t>Xác nhận của Phòng ĐT - KHCN</t>
  </si>
  <si>
    <t>Người đọc điểm</t>
  </si>
  <si>
    <t>Người vào điểm</t>
  </si>
  <si>
    <t>Người dò điểm</t>
  </si>
  <si>
    <t>ThS. Vũ Trung Kiên</t>
  </si>
  <si>
    <t>Hà Thị Ngọc Diệu</t>
  </si>
  <si>
    <t>Nguyễn Thị Thi</t>
  </si>
  <si>
    <t>Nguyễn Ngọc Thủy Tiên</t>
  </si>
  <si>
    <t>Học kỳ I - Năm học: 2016 - 2017 (Học lại)</t>
  </si>
  <si>
    <t>HỌC PHẦN: Kỹ thuật thi công 1 và đồ án</t>
  </si>
  <si>
    <t>Số TC: 4</t>
  </si>
  <si>
    <t xml:space="preserve">  ĐỒ ÁN M 2.2</t>
  </si>
  <si>
    <t>HỌC PHẦN: Kỹ thuật điện và thí nghiệm</t>
  </si>
  <si>
    <t>Giảng viên: ThS. Phan Thị Hồng Phượng</t>
  </si>
  <si>
    <t>ĐIỂM KIỂM TRA ĐỊNH KỲ (M2 - HS 4)</t>
  </si>
  <si>
    <t>ĐIỂM THI KẾT THÚC HỌC PHẦN (M3 - HS 5)</t>
  </si>
  <si>
    <t>THÍ NGHIỆM M 2.2</t>
  </si>
  <si>
    <t>HỌC PHẦN: Kết cấu nhà thép và đồ án</t>
  </si>
  <si>
    <t>Giảng viên: Đoàn Hoàng Tài</t>
  </si>
  <si>
    <t>HỌC PHẦN: Kỹ thuật thi công 2 và đồ án</t>
  </si>
  <si>
    <t>ĐỒ ÁN M 2.2</t>
  </si>
  <si>
    <t>HỌC PHẦN: Máy xây dựng</t>
  </si>
  <si>
    <t>Số TC: 2</t>
  </si>
  <si>
    <t>Giảng viên: ThS. Hồ Sỹ Cảnh</t>
  </si>
  <si>
    <t>ĐIỂM KIỂM TRA ĐỊNH KỲ (M2 - HS 2)</t>
  </si>
  <si>
    <t>ĐIỂM THI KẾT THÚC HỌC PHẦN (M3 - HS 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</si>
</sst>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"/>
    <numFmt numFmtId="167" formatCode="_-* #,##0.00\ _₫_-;\-* #,##0.00\ _₫_-;_-* \-??\ _₫_-;_-@_-"/>
    <numFmt numFmtId="168" formatCode="_(* #,##0.00_);_(* \(#,##0.00\);_(* \-??_);_(@_)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4" xfId="0" applyFont="1" applyBorder="1" applyAlignment="1">
      <alignment vertical="center"/>
    </xf>
    <xf numFmtId="164" fontId="8" fillId="0" borderId="3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/>
    </xf>
    <xf numFmtId="168" fontId="12" fillId="0" borderId="1" xfId="15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962025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962025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962025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09600" y="323850"/>
          <a:ext cx="1247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695325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47700" y="323850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09600" y="323850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47700" y="323850"/>
          <a:ext cx="1304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09600" y="3238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47700" y="323850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H15" sqref="H15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15.5742187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6.0039062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5" width="11.421875" style="1" customWidth="1"/>
    <col min="16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5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6</v>
      </c>
      <c r="F5" s="6"/>
      <c r="G5" s="6"/>
      <c r="H5" s="6"/>
      <c r="I5" s="6"/>
      <c r="J5" s="6"/>
      <c r="K5" s="6"/>
      <c r="L5" s="3" t="s">
        <v>7</v>
      </c>
      <c r="M5" s="3"/>
      <c r="N5" s="6"/>
      <c r="O5" s="4"/>
    </row>
    <row r="6" spans="1:15" ht="12.75">
      <c r="A6" s="4"/>
      <c r="B6" s="4"/>
      <c r="C6" s="4"/>
      <c r="D6" s="4"/>
      <c r="E6" s="7" t="s">
        <v>8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14</v>
      </c>
      <c r="H8" s="11"/>
      <c r="I8" s="11"/>
      <c r="J8" s="12" t="s">
        <v>15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19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ht="12.75">
      <c r="A10" s="13"/>
      <c r="B10" s="14" t="s">
        <v>24</v>
      </c>
      <c r="C10" s="15" t="s">
        <v>25</v>
      </c>
      <c r="D10" s="16" t="s">
        <v>26</v>
      </c>
      <c r="E10" s="17" t="s">
        <v>27</v>
      </c>
      <c r="F10" s="18">
        <v>6</v>
      </c>
      <c r="G10" s="18">
        <v>5</v>
      </c>
      <c r="H10" s="18">
        <v>5</v>
      </c>
      <c r="I10" s="19">
        <f>(H10*2+G10)/3</f>
        <v>5</v>
      </c>
      <c r="J10" s="20">
        <v>4.5</v>
      </c>
      <c r="K10" s="21">
        <f>ROUND((J10*6+I10*3+F10)/10,1)</f>
        <v>4.8</v>
      </c>
      <c r="L10" s="22" t="str">
        <f>IF(OR(F10="",I10=""),"I",IF(J10="","X",IF($K10&gt;=8.5,"A",IF(7&lt;=$K10,"B",IF(5.5&lt;=$K10,"C",IF(4&lt;=$K10,"D","F"))))))</f>
        <v>D</v>
      </c>
      <c r="M10" s="22">
        <f>IF(L10="A",4,IF(L10="B",3,IF(L10="C",2,IF(L10="D",1,0))))</f>
        <v>1</v>
      </c>
      <c r="N10" s="23" t="str">
        <f>IF(L10="A","GIỎI",IF(L10="B","KHÁ",IF(L10="C","TB",IF(L10="D","TB YẾU","KÉM"))))</f>
        <v>TB YẾU</v>
      </c>
      <c r="O10" s="22" t="str">
        <f>IF(OR(K10&lt;4,J10&lt;=2),"KHÔNG ĐẠT","ĐẠT")</f>
        <v>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5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6"/>
      <c r="M17" s="28" t="s">
        <v>36</v>
      </c>
      <c r="N17" s="28"/>
      <c r="O17" s="28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  <mergeCell ref="M17:O17"/>
  </mergeCells>
  <printOptions/>
  <pageMargins left="0.2902777777777778" right="0.25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Q10" sqref="Q10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11.851562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7.5742187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5" width="11.28125" style="1" customWidth="1"/>
    <col min="16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37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38</v>
      </c>
      <c r="F5" s="6"/>
      <c r="G5" s="6"/>
      <c r="H5" s="6"/>
      <c r="I5" s="6"/>
      <c r="J5" s="6"/>
      <c r="K5" s="6"/>
      <c r="L5" s="3" t="s">
        <v>39</v>
      </c>
      <c r="M5" s="3"/>
      <c r="N5" s="6"/>
      <c r="O5" s="4"/>
    </row>
    <row r="6" spans="1:15" ht="12.75">
      <c r="A6" s="4"/>
      <c r="B6" s="4"/>
      <c r="C6" s="4"/>
      <c r="D6" s="4"/>
      <c r="E6" s="7" t="s">
        <v>8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14</v>
      </c>
      <c r="H8" s="11"/>
      <c r="I8" s="11"/>
      <c r="J8" s="12" t="s">
        <v>15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40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s="36" customFormat="1" ht="19.5" customHeight="1">
      <c r="A10" s="30">
        <v>1</v>
      </c>
      <c r="B10" s="14" t="s">
        <v>24</v>
      </c>
      <c r="C10" s="15" t="s">
        <v>25</v>
      </c>
      <c r="D10" s="16" t="s">
        <v>26</v>
      </c>
      <c r="E10" s="31" t="s">
        <v>27</v>
      </c>
      <c r="F10" s="32">
        <v>5</v>
      </c>
      <c r="G10" s="33">
        <v>5</v>
      </c>
      <c r="H10" s="34">
        <v>5</v>
      </c>
      <c r="I10" s="35">
        <f>(H10*2+G10)/3</f>
        <v>5</v>
      </c>
      <c r="J10" s="35">
        <v>0</v>
      </c>
      <c r="K10" s="21">
        <f>ROUND((J10*6+I10*3+F10)/10,1)</f>
        <v>2</v>
      </c>
      <c r="L10" s="22" t="str">
        <f>IF(OR(F10="",I10=""),"I",IF(J10="","X",IF($K10&gt;=8.5,"A",IF(7&lt;=$K10,"B",IF(5.5&lt;=$K10,"C",IF(4&lt;=$K10,"D","F"))))))</f>
        <v>F</v>
      </c>
      <c r="M10" s="22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2" t="str">
        <f>IF(OR(K10&lt;4,J10&lt;=2),"KHÔNG ĐẠT","ĐẠT")</f>
        <v>KHÔNG 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5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6"/>
      <c r="M17" s="28" t="s">
        <v>36</v>
      </c>
      <c r="N17" s="28"/>
      <c r="O17" s="28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  <mergeCell ref="M17:O1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Q15" sqref="Q15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11.851562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7.5742187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5" width="13.421875" style="1" customWidth="1"/>
    <col min="16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37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41</v>
      </c>
      <c r="F5" s="6"/>
      <c r="G5" s="6"/>
      <c r="H5" s="6"/>
      <c r="I5" s="6"/>
      <c r="J5" s="6"/>
      <c r="K5" s="6"/>
      <c r="L5" s="3" t="s">
        <v>7</v>
      </c>
      <c r="M5" s="3"/>
      <c r="N5" s="6"/>
      <c r="O5" s="4"/>
    </row>
    <row r="6" spans="1:15" ht="12.75">
      <c r="A6" s="4"/>
      <c r="B6" s="4"/>
      <c r="C6" s="4"/>
      <c r="D6" s="4"/>
      <c r="E6" s="7" t="s">
        <v>42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43</v>
      </c>
      <c r="H8" s="11"/>
      <c r="I8" s="11"/>
      <c r="J8" s="12" t="s">
        <v>44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45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s="36" customFormat="1" ht="19.5" customHeight="1">
      <c r="A10" s="30">
        <v>1</v>
      </c>
      <c r="B10" s="14" t="s">
        <v>24</v>
      </c>
      <c r="C10" s="15" t="s">
        <v>25</v>
      </c>
      <c r="D10" s="16" t="s">
        <v>26</v>
      </c>
      <c r="E10" s="31" t="s">
        <v>27</v>
      </c>
      <c r="F10" s="32">
        <v>7</v>
      </c>
      <c r="G10" s="33">
        <v>7</v>
      </c>
      <c r="H10" s="34">
        <v>5.9</v>
      </c>
      <c r="I10" s="35">
        <f>(H10*2+G10*2)/4</f>
        <v>6.45</v>
      </c>
      <c r="J10" s="35">
        <v>0</v>
      </c>
      <c r="K10" s="21">
        <f>ROUND((J10*5+I10*4+F10)/10,1)</f>
        <v>3.3</v>
      </c>
      <c r="L10" s="22" t="str">
        <f>IF(OR(F10="",I10=""),"I",IF(J10="","X",IF($K10&gt;=8.5,"A",IF(7&lt;=$K10,"B",IF(5.5&lt;=$K10,"C",IF(4&lt;=$K10,"D","F"))))))</f>
        <v>F</v>
      </c>
      <c r="M10" s="22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2" t="str">
        <f>IF(OR(K10&lt;4,J10&lt;=2),"KHÔNG ĐẠT","ĐẠT")</f>
        <v>KHÔNG 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5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6"/>
      <c r="M17" s="37" t="s">
        <v>36</v>
      </c>
      <c r="N17" s="37"/>
      <c r="O17" s="37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3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</mergeCells>
  <printOptions/>
  <pageMargins left="0.7" right="0.5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22" sqref="I22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10.42187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7.5742187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5" width="10.7109375" style="1" customWidth="1"/>
    <col min="16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37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46</v>
      </c>
      <c r="F5" s="6"/>
      <c r="G5" s="6"/>
      <c r="H5" s="6"/>
      <c r="I5" s="6"/>
      <c r="J5" s="6"/>
      <c r="K5" s="6"/>
      <c r="L5" s="3" t="s">
        <v>7</v>
      </c>
      <c r="M5" s="3"/>
      <c r="N5" s="6"/>
      <c r="O5" s="4"/>
    </row>
    <row r="6" spans="1:15" ht="12.75">
      <c r="A6" s="4"/>
      <c r="B6" s="4"/>
      <c r="C6" s="4"/>
      <c r="D6" s="4"/>
      <c r="E6" s="7" t="s">
        <v>47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14</v>
      </c>
      <c r="H8" s="11"/>
      <c r="I8" s="11"/>
      <c r="J8" s="12" t="s">
        <v>15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19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s="36" customFormat="1" ht="19.5" customHeight="1">
      <c r="A10" s="30">
        <v>1</v>
      </c>
      <c r="B10" s="14" t="s">
        <v>24</v>
      </c>
      <c r="C10" s="15" t="s">
        <v>25</v>
      </c>
      <c r="D10" s="16" t="s">
        <v>26</v>
      </c>
      <c r="E10" s="31" t="s">
        <v>27</v>
      </c>
      <c r="F10" s="32">
        <v>8</v>
      </c>
      <c r="G10" s="33">
        <v>6</v>
      </c>
      <c r="H10" s="34"/>
      <c r="I10" s="35">
        <f>G10</f>
        <v>6</v>
      </c>
      <c r="J10" s="35">
        <v>5</v>
      </c>
      <c r="K10" s="21">
        <f>ROUND((J10*6+I10*3+F10)/10,1)</f>
        <v>5.6</v>
      </c>
      <c r="L10" s="22" t="str">
        <f>IF(OR(F10="",I10=""),"I",IF(J10="","X",IF($K10&gt;=8.5,"A",IF(7&lt;=$K10,"B",IF(5.5&lt;=$K10,"C",IF(4&lt;=$K10,"D","F"))))))</f>
        <v>C</v>
      </c>
      <c r="M10" s="22">
        <f>IF(L10="A",4,IF(L10="B",3,IF(L10="C",2,IF(L10="D",1,0))))</f>
        <v>2</v>
      </c>
      <c r="N10" s="23" t="str">
        <f>IF(L10="A","GIỎI",IF(L10="B","KHÁ",IF(L10="C","TB",IF(L10="D","TB YẾU","KÉM"))))</f>
        <v>TB</v>
      </c>
      <c r="O10" s="22" t="str">
        <f>IF(OR(K10&lt;4,J10&lt;=2),"KHÔNG ĐẠT","ĐẠT")</f>
        <v>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5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6"/>
      <c r="M17" s="28" t="s">
        <v>36</v>
      </c>
      <c r="N17" s="28"/>
      <c r="O17" s="28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  <mergeCell ref="M17:O1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11.851562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7.5742187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37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48</v>
      </c>
      <c r="F5" s="6"/>
      <c r="G5" s="6"/>
      <c r="H5" s="6"/>
      <c r="I5" s="6"/>
      <c r="J5" s="6"/>
      <c r="K5" s="6"/>
      <c r="L5" s="3" t="s">
        <v>7</v>
      </c>
      <c r="M5" s="3"/>
      <c r="N5" s="6"/>
      <c r="O5" s="4"/>
    </row>
    <row r="6" spans="1:15" ht="12.75">
      <c r="A6" s="4"/>
      <c r="B6" s="4"/>
      <c r="C6" s="4"/>
      <c r="D6" s="4"/>
      <c r="E6" s="7" t="s">
        <v>8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14</v>
      </c>
      <c r="H8" s="11"/>
      <c r="I8" s="11"/>
      <c r="J8" s="12" t="s">
        <v>15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49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s="36" customFormat="1" ht="19.5" customHeight="1">
      <c r="A10" s="30">
        <v>1</v>
      </c>
      <c r="B10" s="14" t="s">
        <v>24</v>
      </c>
      <c r="C10" s="15" t="s">
        <v>25</v>
      </c>
      <c r="D10" s="16" t="s">
        <v>26</v>
      </c>
      <c r="E10" s="31" t="s">
        <v>27</v>
      </c>
      <c r="F10" s="32">
        <v>6</v>
      </c>
      <c r="G10" s="33">
        <v>6</v>
      </c>
      <c r="H10" s="34">
        <v>6</v>
      </c>
      <c r="I10" s="35">
        <f>(H10*2+G10)/3</f>
        <v>6</v>
      </c>
      <c r="J10" s="35">
        <v>6</v>
      </c>
      <c r="K10" s="21">
        <f>ROUND((J10*6+I10*3+F10)/10,1)</f>
        <v>6</v>
      </c>
      <c r="L10" s="22" t="str">
        <f>IF(OR(F10="",I10=""),"I",IF(J10="","X",IF($K10&gt;=8.5,"A",IF(7&lt;=$K10,"B",IF(5.5&lt;=$K10,"C",IF(4&lt;=$K10,"D","F"))))))</f>
        <v>C</v>
      </c>
      <c r="M10" s="22">
        <f>IF(L10="A",4,IF(L10="B",3,IF(L10="C",2,IF(L10="D",1,0))))</f>
        <v>2</v>
      </c>
      <c r="N10" s="23" t="str">
        <f>IF(L10="A","GIỎI",IF(L10="B","KHÁ",IF(L10="C","TB",IF(L10="D","TB YẾU","KÉM"))))</f>
        <v>TB</v>
      </c>
      <c r="O10" s="22" t="str">
        <f>IF(OR(K10&lt;4,J10&lt;=2),"KHÔNG ĐẠT","ĐẠT")</f>
        <v>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6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8" t="s">
        <v>36</v>
      </c>
      <c r="M17" s="28"/>
      <c r="N17" s="28"/>
      <c r="O17" s="28"/>
      <c r="P17" s="28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  <mergeCell ref="L17:P17"/>
  </mergeCells>
  <printOptions/>
  <pageMargins left="0.7" right="0.3298611111111111" top="0.75" bottom="0.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T15" sqref="T15"/>
    </sheetView>
  </sheetViews>
  <sheetFormatPr defaultColWidth="8.00390625" defaultRowHeight="15"/>
  <cols>
    <col min="1" max="1" width="4.8515625" style="1" customWidth="1"/>
    <col min="2" max="2" width="12.57421875" style="1" customWidth="1"/>
    <col min="3" max="3" width="9.421875" style="1" customWidth="1"/>
    <col min="4" max="4" width="7.140625" style="1" customWidth="1"/>
    <col min="5" max="5" width="11.421875" style="1" customWidth="1"/>
    <col min="6" max="6" width="12.28125" style="1" customWidth="1"/>
    <col min="7" max="7" width="6.7109375" style="1" customWidth="1"/>
    <col min="8" max="8" width="7.57421875" style="1" customWidth="1"/>
    <col min="9" max="9" width="6.7109375" style="1" customWidth="1"/>
    <col min="10" max="10" width="10.140625" style="1" customWidth="1"/>
    <col min="11" max="11" width="8.421875" style="1" customWidth="1"/>
    <col min="12" max="12" width="6.7109375" style="1" customWidth="1"/>
    <col min="13" max="13" width="6.421875" style="1" customWidth="1"/>
    <col min="14" max="14" width="6.7109375" style="1" customWidth="1"/>
    <col min="15" max="15" width="12.8515625" style="1" customWidth="1"/>
    <col min="16" max="16384" width="8.140625" style="1" customWidth="1"/>
  </cols>
  <sheetData>
    <row r="1" spans="1:15" ht="12.75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2</v>
      </c>
      <c r="B2" s="5"/>
      <c r="C2" s="5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4"/>
      <c r="B3" s="4"/>
      <c r="C3" s="4"/>
      <c r="D3" s="4"/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.75">
      <c r="A4" s="4"/>
      <c r="B4" s="4"/>
      <c r="C4" s="4"/>
      <c r="D4" s="4"/>
      <c r="E4" s="3" t="s">
        <v>37</v>
      </c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4"/>
      <c r="B5" s="4"/>
      <c r="C5" s="4"/>
      <c r="D5" s="4"/>
      <c r="E5" s="6" t="s">
        <v>50</v>
      </c>
      <c r="F5" s="6"/>
      <c r="G5" s="6"/>
      <c r="H5" s="6"/>
      <c r="I5" s="6"/>
      <c r="J5" s="6"/>
      <c r="K5" s="6"/>
      <c r="L5" s="3" t="s">
        <v>51</v>
      </c>
      <c r="M5" s="3"/>
      <c r="N5" s="6"/>
      <c r="O5" s="4"/>
    </row>
    <row r="6" spans="1:15" ht="12.75">
      <c r="A6" s="4"/>
      <c r="B6" s="4"/>
      <c r="C6" s="4"/>
      <c r="D6" s="4"/>
      <c r="E6" s="7" t="s">
        <v>52</v>
      </c>
      <c r="F6" s="7"/>
      <c r="G6" s="7"/>
      <c r="H6" s="7"/>
      <c r="I6" s="7"/>
      <c r="J6" s="7"/>
      <c r="K6" s="7"/>
      <c r="L6" s="7"/>
      <c r="M6" s="7"/>
      <c r="N6" s="7"/>
      <c r="O6" s="4"/>
    </row>
    <row r="7" spans="1:1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4"/>
      <c r="O7" s="4"/>
    </row>
    <row r="8" spans="1:15" ht="25.5" customHeight="1">
      <c r="A8" s="9" t="s">
        <v>9</v>
      </c>
      <c r="B8" s="9" t="s">
        <v>10</v>
      </c>
      <c r="C8" s="9" t="s">
        <v>11</v>
      </c>
      <c r="D8" s="9"/>
      <c r="E8" s="10" t="s">
        <v>12</v>
      </c>
      <c r="F8" s="10" t="s">
        <v>13</v>
      </c>
      <c r="G8" s="11" t="s">
        <v>53</v>
      </c>
      <c r="H8" s="11"/>
      <c r="I8" s="11"/>
      <c r="J8" s="12" t="s">
        <v>54</v>
      </c>
      <c r="K8" s="11" t="s">
        <v>16</v>
      </c>
      <c r="L8" s="11"/>
      <c r="M8" s="11"/>
      <c r="N8" s="9" t="s">
        <v>17</v>
      </c>
      <c r="O8" s="9"/>
    </row>
    <row r="9" spans="1:15" ht="12.75">
      <c r="A9" s="9"/>
      <c r="B9" s="9"/>
      <c r="C9" s="9"/>
      <c r="D9" s="9"/>
      <c r="E9" s="10"/>
      <c r="F9" s="10"/>
      <c r="G9" s="9" t="s">
        <v>18</v>
      </c>
      <c r="H9" s="10" t="s">
        <v>19</v>
      </c>
      <c r="I9" s="10" t="s">
        <v>20</v>
      </c>
      <c r="J9" s="12"/>
      <c r="K9" s="10" t="s">
        <v>21</v>
      </c>
      <c r="L9" s="10" t="s">
        <v>22</v>
      </c>
      <c r="M9" s="10" t="s">
        <v>23</v>
      </c>
      <c r="N9" s="9"/>
      <c r="O9" s="9"/>
    </row>
    <row r="10" spans="1:15" s="36" customFormat="1" ht="19.5" customHeight="1">
      <c r="A10" s="30">
        <v>1</v>
      </c>
      <c r="B10" s="14" t="s">
        <v>24</v>
      </c>
      <c r="C10" s="15" t="s">
        <v>25</v>
      </c>
      <c r="D10" s="16" t="s">
        <v>26</v>
      </c>
      <c r="E10" s="31" t="s">
        <v>27</v>
      </c>
      <c r="F10" s="32">
        <v>5</v>
      </c>
      <c r="G10" s="33">
        <v>6</v>
      </c>
      <c r="H10" s="34">
        <v>6</v>
      </c>
      <c r="I10" s="35">
        <f>(H10+G10)/2</f>
        <v>6</v>
      </c>
      <c r="J10" s="35">
        <v>0</v>
      </c>
      <c r="K10" s="21">
        <f>ROUND((J10*7+I10*2+F10)/10,1)</f>
        <v>1.7</v>
      </c>
      <c r="L10" s="22" t="str">
        <f>IF(OR(F10="",I10=""),"I",IF(J10="","X",IF($K10&gt;=8.5,"A",IF(7&lt;=$K10,"B",IF(5.5&lt;=$K10,"C",IF(4&lt;=$K10,"D","F"))))))</f>
        <v>F</v>
      </c>
      <c r="M10" s="22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2" t="str">
        <f>IF(OR(K10&lt;4,J10&lt;=2),"KHÔNG ĐẠT","ĐẠT")</f>
        <v>KHÔNG ĐẠT</v>
      </c>
    </row>
    <row r="11" spans="1:15" ht="12.75">
      <c r="A11" s="4"/>
      <c r="B11" s="24" t="s">
        <v>28</v>
      </c>
      <c r="C11" s="4"/>
      <c r="D11" s="4"/>
      <c r="E11" s="4"/>
      <c r="F11" s="4"/>
      <c r="G11" s="4"/>
      <c r="H11" s="4"/>
      <c r="I11" s="4"/>
      <c r="J11" s="4"/>
      <c r="K11" s="25"/>
      <c r="L11" s="25"/>
      <c r="M11" s="25"/>
      <c r="N11" s="25"/>
      <c r="O11" s="4"/>
    </row>
    <row r="12" spans="1:15" ht="12.75">
      <c r="A12" s="4"/>
      <c r="B12" s="3" t="s">
        <v>29</v>
      </c>
      <c r="C12" s="3"/>
      <c r="D12" s="3"/>
      <c r="E12" s="26"/>
      <c r="F12" s="27" t="s">
        <v>30</v>
      </c>
      <c r="G12" s="27"/>
      <c r="H12" s="27"/>
      <c r="I12" s="3" t="s">
        <v>31</v>
      </c>
      <c r="J12" s="3"/>
      <c r="K12" s="3"/>
      <c r="L12" s="26"/>
      <c r="M12" s="28" t="s">
        <v>32</v>
      </c>
      <c r="N12" s="28"/>
      <c r="O12" s="28"/>
    </row>
    <row r="13" spans="1:15" ht="12.75">
      <c r="A13" s="4"/>
      <c r="B13" s="4"/>
      <c r="C13" s="29"/>
      <c r="D13" s="4"/>
      <c r="E13" s="4"/>
      <c r="F13" s="4"/>
      <c r="G13" s="4"/>
      <c r="H13" s="4"/>
      <c r="I13" s="4"/>
      <c r="J13" s="4"/>
      <c r="K13" s="4"/>
      <c r="L13" s="8"/>
      <c r="M13" s="8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8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8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8"/>
      <c r="M16" s="8"/>
      <c r="N16" s="4"/>
      <c r="O16" s="4"/>
    </row>
    <row r="17" spans="1:16" ht="12.75">
      <c r="A17" s="4"/>
      <c r="B17" s="3" t="s">
        <v>33</v>
      </c>
      <c r="C17" s="3"/>
      <c r="D17" s="27"/>
      <c r="F17" s="27" t="s">
        <v>34</v>
      </c>
      <c r="G17" s="27"/>
      <c r="H17" s="27"/>
      <c r="I17" s="3" t="s">
        <v>35</v>
      </c>
      <c r="J17" s="3"/>
      <c r="K17" s="3"/>
      <c r="L17" s="28" t="s">
        <v>36</v>
      </c>
      <c r="M17" s="28"/>
      <c r="N17" s="28"/>
      <c r="O17" s="28"/>
      <c r="P17" s="28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4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L5:M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11:N11"/>
    <mergeCell ref="B12:D12"/>
    <mergeCell ref="I12:K12"/>
    <mergeCell ref="M12:O12"/>
    <mergeCell ref="B17:C17"/>
    <mergeCell ref="I17:K17"/>
    <mergeCell ref="L17:P17"/>
  </mergeCells>
  <printOptions/>
  <pageMargins left="0.3597222222222222" right="0.1701388888888889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2017-04-03T02:36:59Z</cp:lastPrinted>
  <dcterms:created xsi:type="dcterms:W3CDTF">2012-02-22T07:39:15Z</dcterms:created>
  <dcterms:modified xsi:type="dcterms:W3CDTF">2017-04-03T02:37:30Z</dcterms:modified>
  <cp:category/>
  <cp:version/>
  <cp:contentType/>
  <cp:contentStatus/>
</cp:coreProperties>
</file>