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00" activeTab="5"/>
  </bookViews>
  <sheets>
    <sheet name="LKĐT" sheetId="1" r:id="rId1"/>
    <sheet name="Mach dien" sheetId="2" r:id="rId2"/>
    <sheet name="VKT" sheetId="3" r:id="rId3"/>
    <sheet name="Toan A3" sheetId="4" r:id="rId4"/>
    <sheet name="TT HCM" sheetId="5" r:id="rId5"/>
    <sheet name="LTĐT" sheetId="6" r:id="rId6"/>
  </sheets>
  <definedNames/>
  <calcPr fullCalcOnLoad="1"/>
</workbook>
</file>

<file path=xl/sharedStrings.xml><?xml version="1.0" encoding="utf-8"?>
<sst xmlns="http://schemas.openxmlformats.org/spreadsheetml/2006/main" count="393" uniqueCount="78">
  <si>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</si>
  <si>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</si>
  <si>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</si>
  <si>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</si>
  <si>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</si>
  <si>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</si>
  <si>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</si>
  <si>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</si>
  <si>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</si>
  <si>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</si>
  <si>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Người đọc điểm</t>
  </si>
  <si>
    <t>Người vào điểm</t>
  </si>
  <si>
    <t>ĐIỂM THÁI ĐỘ HỌC TẬP (M1-HS 1)</t>
  </si>
  <si>
    <t>ĐIỂM SỐ HỆ 10</t>
  </si>
  <si>
    <t>ĐIỂM SỐ HỆ 4</t>
  </si>
  <si>
    <t>XẾP LOẠI</t>
  </si>
  <si>
    <t>Nguyễn Văn</t>
  </si>
  <si>
    <t>M 2.2</t>
  </si>
  <si>
    <t>NIÊN KHÓA: 2015- 2020</t>
  </si>
  <si>
    <t>15Q1031001</t>
  </si>
  <si>
    <t>Hồ Việt</t>
  </si>
  <si>
    <t>Ái</t>
  </si>
  <si>
    <t>15Q1031020</t>
  </si>
  <si>
    <t>Bành Mạnh</t>
  </si>
  <si>
    <t>Cường</t>
  </si>
  <si>
    <t>15Q1031004</t>
  </si>
  <si>
    <t>Nguyễn Trung</t>
  </si>
  <si>
    <t>Đức</t>
  </si>
  <si>
    <t>15Q1031002</t>
  </si>
  <si>
    <t>Văn Minh</t>
  </si>
  <si>
    <t>15Q1031018</t>
  </si>
  <si>
    <t>Minh</t>
  </si>
  <si>
    <t>15Q1031017</t>
  </si>
  <si>
    <t>Lê Minh</t>
  </si>
  <si>
    <t>Phụng</t>
  </si>
  <si>
    <t>15Q1031007</t>
  </si>
  <si>
    <t>Hồ Di</t>
  </si>
  <si>
    <t>Rin</t>
  </si>
  <si>
    <t>15Q1031013</t>
  </si>
  <si>
    <t>Lê Văn</t>
  </si>
  <si>
    <t>Tình</t>
  </si>
  <si>
    <t>15Q1031005</t>
  </si>
  <si>
    <t>Lê Thanh</t>
  </si>
  <si>
    <t>Tòng</t>
  </si>
  <si>
    <t>15Q1031012</t>
  </si>
  <si>
    <t>Nguyễn Nhật</t>
  </si>
  <si>
    <t>Trường</t>
  </si>
  <si>
    <t>15Q1031003</t>
  </si>
  <si>
    <t>Hoàng Đức</t>
  </si>
  <si>
    <t>Vương</t>
  </si>
  <si>
    <t>LỚP: KỸ THUẬT ĐIỆN K7</t>
  </si>
  <si>
    <t>M 2.1</t>
  </si>
  <si>
    <t xml:space="preserve"> M 2.1</t>
  </si>
  <si>
    <t>ĐIỂM KIỂM TRA ĐỊNH KỲ (M2 - HS 2)</t>
  </si>
  <si>
    <t>ĐIỂM THI KẾT THÚC HỌC PHẦN (M3 - HS 7)</t>
  </si>
  <si>
    <t>Xác nhận của Phòng ĐT - KHCN</t>
  </si>
  <si>
    <t>ThS. Vũ Trung Kiên</t>
  </si>
  <si>
    <t>ĐIỂM KIỂM TRA ĐỊNH KỲ (M2 - HS2)</t>
  </si>
  <si>
    <t>Giảng viên: ThS. Nguyễn Thị Thanh Hải</t>
  </si>
  <si>
    <t>Người dò điểm</t>
  </si>
  <si>
    <t>Danh sách này gồm có 11 sinh viên</t>
  </si>
  <si>
    <t>Nguyễn Thị Thi</t>
  </si>
  <si>
    <t>Học kỳ I - Năm học: 2016 - 2017</t>
  </si>
  <si>
    <t>Giảng viên: Nguyễn Đắc Liêm</t>
  </si>
  <si>
    <t>HỌC PHẦN: Toán cao cấp A3          SỐ TÍN CHỈ: 2</t>
  </si>
  <si>
    <t>HỌC PHẦN: Linh kiện và điện tử tương tự                 SỐ TÍN CHỈ: 2</t>
  </si>
  <si>
    <t>Giảng viên: TS.Võ Quang Nhã</t>
  </si>
  <si>
    <t>HỌC PHẦN: Tư tưởng Hồ Chí Minh                            SỐ TÍN CHỈ: 2</t>
  </si>
  <si>
    <t>HỌC PHẦN: Vẽ kỹ thuật và vẽ kỹ thuật trên máy vi tính                           SỐ TÍN CHỈ: 2</t>
  </si>
  <si>
    <t>ĐIỂM THI KẾT THÚC HỌC PHẦN (M3 - HS 6)</t>
  </si>
  <si>
    <t>ĐIỂM KIỂM TRA ĐỊNH KỲ (M2 - HS3)</t>
  </si>
  <si>
    <t>cấm thi</t>
  </si>
  <si>
    <t>Giảng viên: ThS. Đoàn Thị Lan, ThS. Hoàng Đức Anh Vũ</t>
  </si>
  <si>
    <t>Hà Thị Ngọc Diệu</t>
  </si>
  <si>
    <t>Nguyễn Ngọc Thủy Tiên</t>
  </si>
  <si>
    <t>HỌC PHẦN: Mạch điện và thí nghiệm                             SỐ TÍN CHỈ: 3</t>
  </si>
  <si>
    <t>HỌC PHẦN: Lý thuyết trường điện từ                         SỐ TÍN CHỈ: 2</t>
  </si>
  <si>
    <t>Giảng viên: Lê Ngọc Minh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</si>
</sst>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3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3" fontId="47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5" width="12.421875" style="26" customWidth="1"/>
    <col min="6" max="6" width="12.421875" style="1" customWidth="1"/>
    <col min="7" max="7" width="6.7109375" style="1" customWidth="1"/>
    <col min="8" max="8" width="7.42187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39" t="s">
        <v>1</v>
      </c>
      <c r="B1" s="39"/>
      <c r="C1" s="39"/>
      <c r="D1" s="39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40" t="s">
        <v>2</v>
      </c>
      <c r="B2" s="40"/>
      <c r="C2" s="40"/>
      <c r="D2" s="40"/>
      <c r="E2" s="35" t="s">
        <v>50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41" t="s">
        <v>18</v>
      </c>
      <c r="F3" s="41"/>
      <c r="G3" s="41"/>
      <c r="H3" s="41"/>
      <c r="I3" s="41"/>
      <c r="J3" s="41"/>
      <c r="K3" s="41"/>
      <c r="L3" s="41"/>
      <c r="M3" s="41"/>
      <c r="N3" s="41"/>
    </row>
    <row r="4" spans="5:14" ht="18.75" customHeight="1">
      <c r="E4" s="35" t="s">
        <v>62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8" t="s">
        <v>65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66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7" customFormat="1" ht="42" customHeight="1">
      <c r="A8" s="28" t="s">
        <v>0</v>
      </c>
      <c r="B8" s="28" t="s">
        <v>3</v>
      </c>
      <c r="C8" s="28" t="s">
        <v>4</v>
      </c>
      <c r="D8" s="28"/>
      <c r="E8" s="29" t="s">
        <v>5</v>
      </c>
      <c r="F8" s="30" t="s">
        <v>12</v>
      </c>
      <c r="G8" s="32" t="s">
        <v>53</v>
      </c>
      <c r="H8" s="33"/>
      <c r="I8" s="34"/>
      <c r="J8" s="30" t="s">
        <v>54</v>
      </c>
      <c r="K8" s="32" t="s">
        <v>9</v>
      </c>
      <c r="L8" s="33"/>
      <c r="M8" s="34"/>
      <c r="N8" s="42" t="s">
        <v>15</v>
      </c>
      <c r="O8" s="43"/>
    </row>
    <row r="9" spans="1:15" s="7" customFormat="1" ht="40.5" customHeight="1">
      <c r="A9" s="28"/>
      <c r="B9" s="28"/>
      <c r="C9" s="28"/>
      <c r="D9" s="28"/>
      <c r="E9" s="28"/>
      <c r="F9" s="31"/>
      <c r="G9" s="16" t="s">
        <v>51</v>
      </c>
      <c r="H9" s="13" t="s">
        <v>17</v>
      </c>
      <c r="I9" s="6" t="s">
        <v>8</v>
      </c>
      <c r="J9" s="31"/>
      <c r="K9" s="6" t="s">
        <v>13</v>
      </c>
      <c r="L9" s="6" t="s">
        <v>6</v>
      </c>
      <c r="M9" s="6" t="s">
        <v>14</v>
      </c>
      <c r="N9" s="44"/>
      <c r="O9" s="45"/>
    </row>
    <row r="10" spans="1:15" s="5" customFormat="1" ht="21.75" customHeight="1">
      <c r="A10" s="10">
        <v>1</v>
      </c>
      <c r="B10" s="22" t="s">
        <v>19</v>
      </c>
      <c r="C10" s="19" t="s">
        <v>20</v>
      </c>
      <c r="D10" s="20" t="s">
        <v>21</v>
      </c>
      <c r="E10" s="27">
        <v>34417</v>
      </c>
      <c r="F10" s="14">
        <v>8</v>
      </c>
      <c r="G10" s="12">
        <v>8</v>
      </c>
      <c r="H10" s="14"/>
      <c r="I10" s="12">
        <f>G10</f>
        <v>8</v>
      </c>
      <c r="J10" s="12">
        <v>1</v>
      </c>
      <c r="K10" s="17">
        <f>ROUND((J10*7+I10*2+F10)/10,1)</f>
        <v>3.1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 aca="true" t="shared" si="0" ref="M10:M20"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21.75" customHeight="1">
      <c r="A11" s="10">
        <v>2</v>
      </c>
      <c r="B11" s="22" t="s">
        <v>22</v>
      </c>
      <c r="C11" s="19" t="s">
        <v>23</v>
      </c>
      <c r="D11" s="20" t="s">
        <v>24</v>
      </c>
      <c r="E11" s="27">
        <v>35207</v>
      </c>
      <c r="F11" s="14">
        <v>8</v>
      </c>
      <c r="G11" s="12">
        <v>7</v>
      </c>
      <c r="H11" s="14"/>
      <c r="I11" s="12">
        <f aca="true" t="shared" si="1" ref="I11:I20">G11</f>
        <v>7</v>
      </c>
      <c r="J11" s="12">
        <v>2</v>
      </c>
      <c r="K11" s="17">
        <f aca="true" t="shared" si="2" ref="K11:K20">ROUND((J11*7+I11*2+F11)/10,1)</f>
        <v>3.6</v>
      </c>
      <c r="L11" s="15" t="str">
        <f aca="true" t="shared" si="3" ref="L11:L20">IF(K11&gt;=8.5,"A",IF(K11&gt;=7,"B",IF(K11&gt;=5.5,"C",IF(K11&gt;=4,"D",IF(AND(K11&lt;4,K11&gt;=0),"F",IF(AND(F11="",I11="",J11=""),"I",IF(OR(F11&lt;&gt;"",I11&lt;&gt;"",J11&lt;&gt;""),"X","R")))))))</f>
        <v>F</v>
      </c>
      <c r="M11" s="18">
        <f t="shared" si="0"/>
        <v>0</v>
      </c>
      <c r="N11" s="9" t="str">
        <f aca="true" t="shared" si="4" ref="N11:N20">IF(L11="A","GIỎI",IF(L11="B","KHÁ",IF(L11="C","TB",IF(L11="D","TB YẾU","KÉM"))))</f>
        <v>KÉM</v>
      </c>
      <c r="O11" s="4" t="str">
        <f aca="true" t="shared" si="5" ref="O11:O20">IF(OR(K11&lt;4,J11&lt;=2),"KHÔNG ĐẠT","ĐẠT")</f>
        <v>KHÔNG ĐẠT</v>
      </c>
    </row>
    <row r="12" spans="1:15" s="5" customFormat="1" ht="21.75" customHeight="1">
      <c r="A12" s="10">
        <v>3</v>
      </c>
      <c r="B12" s="22" t="s">
        <v>25</v>
      </c>
      <c r="C12" s="19" t="s">
        <v>26</v>
      </c>
      <c r="D12" s="20" t="s">
        <v>27</v>
      </c>
      <c r="E12" s="27">
        <v>35485</v>
      </c>
      <c r="F12" s="14">
        <v>9</v>
      </c>
      <c r="G12" s="12">
        <v>8</v>
      </c>
      <c r="H12" s="14"/>
      <c r="I12" s="12">
        <f t="shared" si="1"/>
        <v>8</v>
      </c>
      <c r="J12" s="12">
        <v>4</v>
      </c>
      <c r="K12" s="17">
        <f t="shared" si="2"/>
        <v>5.3</v>
      </c>
      <c r="L12" s="15" t="str">
        <f t="shared" si="3"/>
        <v>D</v>
      </c>
      <c r="M12" s="18">
        <f t="shared" si="0"/>
        <v>1</v>
      </c>
      <c r="N12" s="9" t="str">
        <f t="shared" si="4"/>
        <v>TB YẾU</v>
      </c>
      <c r="O12" s="4" t="str">
        <f t="shared" si="5"/>
        <v>ĐẠT</v>
      </c>
    </row>
    <row r="13" spans="1:15" s="5" customFormat="1" ht="21.75" customHeight="1">
      <c r="A13" s="10">
        <v>4</v>
      </c>
      <c r="B13" s="22" t="s">
        <v>28</v>
      </c>
      <c r="C13" s="19" t="s">
        <v>29</v>
      </c>
      <c r="D13" s="20" t="s">
        <v>27</v>
      </c>
      <c r="E13" s="27">
        <v>34193</v>
      </c>
      <c r="F13" s="14">
        <v>0</v>
      </c>
      <c r="G13" s="14">
        <v>0</v>
      </c>
      <c r="H13" s="14"/>
      <c r="I13" s="12">
        <f t="shared" si="1"/>
        <v>0</v>
      </c>
      <c r="J13" s="12">
        <v>0</v>
      </c>
      <c r="K13" s="17">
        <f t="shared" si="2"/>
        <v>0</v>
      </c>
      <c r="L13" s="15" t="str">
        <f t="shared" si="3"/>
        <v>F</v>
      </c>
      <c r="M13" s="18">
        <f t="shared" si="0"/>
        <v>0</v>
      </c>
      <c r="N13" s="9" t="str">
        <f t="shared" si="4"/>
        <v>KÉM</v>
      </c>
      <c r="O13" s="4" t="str">
        <f t="shared" si="5"/>
        <v>KHÔNG ĐẠT</v>
      </c>
    </row>
    <row r="14" spans="1:15" s="5" customFormat="1" ht="21.75" customHeight="1">
      <c r="A14" s="10">
        <v>5</v>
      </c>
      <c r="B14" s="22" t="s">
        <v>30</v>
      </c>
      <c r="C14" s="19" t="s">
        <v>16</v>
      </c>
      <c r="D14" s="20" t="s">
        <v>31</v>
      </c>
      <c r="E14" s="27">
        <v>35463</v>
      </c>
      <c r="F14" s="14">
        <v>0</v>
      </c>
      <c r="G14" s="14">
        <v>0</v>
      </c>
      <c r="H14" s="14"/>
      <c r="I14" s="12">
        <f t="shared" si="1"/>
        <v>0</v>
      </c>
      <c r="J14" s="12">
        <v>0</v>
      </c>
      <c r="K14" s="17">
        <f t="shared" si="2"/>
        <v>0</v>
      </c>
      <c r="L14" s="15" t="str">
        <f t="shared" si="3"/>
        <v>F</v>
      </c>
      <c r="M14" s="18">
        <f t="shared" si="0"/>
        <v>0</v>
      </c>
      <c r="N14" s="9" t="str">
        <f t="shared" si="4"/>
        <v>KÉM</v>
      </c>
      <c r="O14" s="4" t="str">
        <f t="shared" si="5"/>
        <v>KHÔNG ĐẠT</v>
      </c>
    </row>
    <row r="15" spans="1:15" s="5" customFormat="1" ht="21.75" customHeight="1">
      <c r="A15" s="10">
        <v>6</v>
      </c>
      <c r="B15" s="22" t="s">
        <v>32</v>
      </c>
      <c r="C15" s="19" t="s">
        <v>33</v>
      </c>
      <c r="D15" s="20" t="s">
        <v>34</v>
      </c>
      <c r="E15" s="27">
        <v>35533</v>
      </c>
      <c r="F15" s="14">
        <v>7</v>
      </c>
      <c r="G15" s="14">
        <v>6</v>
      </c>
      <c r="H15" s="14"/>
      <c r="I15" s="12">
        <f t="shared" si="1"/>
        <v>6</v>
      </c>
      <c r="J15" s="12">
        <v>4</v>
      </c>
      <c r="K15" s="17">
        <f t="shared" si="2"/>
        <v>4.7</v>
      </c>
      <c r="L15" s="15" t="str">
        <f t="shared" si="3"/>
        <v>D</v>
      </c>
      <c r="M15" s="18">
        <f t="shared" si="0"/>
        <v>1</v>
      </c>
      <c r="N15" s="9" t="str">
        <f t="shared" si="4"/>
        <v>TB YẾU</v>
      </c>
      <c r="O15" s="4" t="str">
        <f t="shared" si="5"/>
        <v>ĐẠT</v>
      </c>
    </row>
    <row r="16" spans="1:15" s="5" customFormat="1" ht="21.75" customHeight="1">
      <c r="A16" s="10">
        <v>7</v>
      </c>
      <c r="B16" s="22" t="s">
        <v>35</v>
      </c>
      <c r="C16" s="19" t="s">
        <v>36</v>
      </c>
      <c r="D16" s="20" t="s">
        <v>37</v>
      </c>
      <c r="E16" s="27">
        <v>35652</v>
      </c>
      <c r="F16" s="14">
        <v>6</v>
      </c>
      <c r="G16" s="14">
        <v>6</v>
      </c>
      <c r="H16" s="14"/>
      <c r="I16" s="12">
        <f t="shared" si="1"/>
        <v>6</v>
      </c>
      <c r="J16" s="12">
        <v>0</v>
      </c>
      <c r="K16" s="17">
        <f t="shared" si="2"/>
        <v>1.8</v>
      </c>
      <c r="L16" s="15" t="str">
        <f t="shared" si="3"/>
        <v>F</v>
      </c>
      <c r="M16" s="18">
        <f t="shared" si="0"/>
        <v>0</v>
      </c>
      <c r="N16" s="9" t="str">
        <f t="shared" si="4"/>
        <v>KÉM</v>
      </c>
      <c r="O16" s="4" t="str">
        <f t="shared" si="5"/>
        <v>KHÔNG ĐẠT</v>
      </c>
    </row>
    <row r="17" spans="1:15" s="5" customFormat="1" ht="21.75" customHeight="1">
      <c r="A17" s="10">
        <v>8</v>
      </c>
      <c r="B17" s="22" t="s">
        <v>38</v>
      </c>
      <c r="C17" s="19" t="s">
        <v>39</v>
      </c>
      <c r="D17" s="20" t="s">
        <v>40</v>
      </c>
      <c r="E17" s="27">
        <v>35107</v>
      </c>
      <c r="F17" s="14">
        <v>8</v>
      </c>
      <c r="G17" s="12">
        <v>8</v>
      </c>
      <c r="H17" s="14"/>
      <c r="I17" s="12">
        <f t="shared" si="1"/>
        <v>8</v>
      </c>
      <c r="J17" s="12">
        <v>7</v>
      </c>
      <c r="K17" s="17">
        <f t="shared" si="2"/>
        <v>7.3</v>
      </c>
      <c r="L17" s="15" t="str">
        <f t="shared" si="3"/>
        <v>B</v>
      </c>
      <c r="M17" s="18">
        <f t="shared" si="0"/>
        <v>3</v>
      </c>
      <c r="N17" s="9" t="str">
        <f t="shared" si="4"/>
        <v>KHÁ</v>
      </c>
      <c r="O17" s="4" t="str">
        <f t="shared" si="5"/>
        <v>ĐẠT</v>
      </c>
    </row>
    <row r="18" spans="1:15" s="5" customFormat="1" ht="21.75" customHeight="1">
      <c r="A18" s="10">
        <v>9</v>
      </c>
      <c r="B18" s="22" t="s">
        <v>41</v>
      </c>
      <c r="C18" s="19" t="s">
        <v>42</v>
      </c>
      <c r="D18" s="20" t="s">
        <v>43</v>
      </c>
      <c r="E18" s="27">
        <v>35698</v>
      </c>
      <c r="F18" s="14">
        <v>9</v>
      </c>
      <c r="G18" s="12">
        <v>8</v>
      </c>
      <c r="H18" s="14"/>
      <c r="I18" s="12">
        <f t="shared" si="1"/>
        <v>8</v>
      </c>
      <c r="J18" s="12">
        <v>6</v>
      </c>
      <c r="K18" s="17">
        <f t="shared" si="2"/>
        <v>6.7</v>
      </c>
      <c r="L18" s="15" t="str">
        <f t="shared" si="3"/>
        <v>C</v>
      </c>
      <c r="M18" s="18">
        <f t="shared" si="0"/>
        <v>2</v>
      </c>
      <c r="N18" s="9" t="str">
        <f t="shared" si="4"/>
        <v>TB</v>
      </c>
      <c r="O18" s="4" t="str">
        <f t="shared" si="5"/>
        <v>ĐẠT</v>
      </c>
    </row>
    <row r="19" spans="1:15" s="5" customFormat="1" ht="21.75" customHeight="1">
      <c r="A19" s="10">
        <v>10</v>
      </c>
      <c r="B19" s="22" t="s">
        <v>44</v>
      </c>
      <c r="C19" s="19" t="s">
        <v>45</v>
      </c>
      <c r="D19" s="20" t="s">
        <v>46</v>
      </c>
      <c r="E19" s="27">
        <v>35628</v>
      </c>
      <c r="F19" s="14">
        <v>8</v>
      </c>
      <c r="G19" s="12">
        <v>8</v>
      </c>
      <c r="H19" s="14"/>
      <c r="I19" s="12">
        <f t="shared" si="1"/>
        <v>8</v>
      </c>
      <c r="J19" s="12">
        <v>4</v>
      </c>
      <c r="K19" s="17">
        <f t="shared" si="2"/>
        <v>5.2</v>
      </c>
      <c r="L19" s="15" t="str">
        <f t="shared" si="3"/>
        <v>D</v>
      </c>
      <c r="M19" s="18">
        <f t="shared" si="0"/>
        <v>1</v>
      </c>
      <c r="N19" s="9" t="str">
        <f t="shared" si="4"/>
        <v>TB YẾU</v>
      </c>
      <c r="O19" s="4" t="str">
        <f t="shared" si="5"/>
        <v>ĐẠT</v>
      </c>
    </row>
    <row r="20" spans="1:15" s="5" customFormat="1" ht="21.75" customHeight="1">
      <c r="A20" s="10">
        <v>11</v>
      </c>
      <c r="B20" s="22" t="s">
        <v>47</v>
      </c>
      <c r="C20" s="19" t="s">
        <v>48</v>
      </c>
      <c r="D20" s="20" t="s">
        <v>49</v>
      </c>
      <c r="E20" s="27">
        <v>35737</v>
      </c>
      <c r="F20" s="14">
        <v>8</v>
      </c>
      <c r="G20" s="12">
        <v>8</v>
      </c>
      <c r="H20" s="14"/>
      <c r="I20" s="12">
        <f t="shared" si="1"/>
        <v>8</v>
      </c>
      <c r="J20" s="12">
        <v>2</v>
      </c>
      <c r="K20" s="17">
        <f t="shared" si="2"/>
        <v>3.8</v>
      </c>
      <c r="L20" s="15" t="str">
        <f t="shared" si="3"/>
        <v>F</v>
      </c>
      <c r="M20" s="18">
        <f t="shared" si="0"/>
        <v>0</v>
      </c>
      <c r="N20" s="9" t="str">
        <f t="shared" si="4"/>
        <v>KÉM</v>
      </c>
      <c r="O20" s="4" t="str">
        <f t="shared" si="5"/>
        <v>KHÔNG ĐẠT</v>
      </c>
    </row>
    <row r="21" spans="2:14" ht="16.5">
      <c r="B21" s="3" t="s">
        <v>60</v>
      </c>
      <c r="K21" s="37"/>
      <c r="L21" s="37"/>
      <c r="M21" s="37"/>
      <c r="N21" s="37"/>
    </row>
    <row r="22" spans="2:14" ht="19.5" customHeight="1">
      <c r="B22" s="35" t="s">
        <v>55</v>
      </c>
      <c r="C22" s="35"/>
      <c r="D22" s="35"/>
      <c r="E22" s="35" t="s">
        <v>10</v>
      </c>
      <c r="F22" s="35"/>
      <c r="G22" s="35"/>
      <c r="H22" s="35" t="s">
        <v>11</v>
      </c>
      <c r="I22" s="35"/>
      <c r="J22" s="35"/>
      <c r="K22" s="24"/>
      <c r="L22" s="36" t="s">
        <v>59</v>
      </c>
      <c r="M22" s="36"/>
      <c r="N22" s="36"/>
    </row>
    <row r="23" spans="2:14" ht="15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</row>
    <row r="24" spans="3:5" ht="15.75">
      <c r="C24" s="2"/>
      <c r="E24" s="1"/>
    </row>
    <row r="25" ht="15.75">
      <c r="E25" s="1"/>
    </row>
    <row r="26" ht="12" customHeight="1">
      <c r="E26" s="1"/>
    </row>
    <row r="27" spans="2:14" ht="24.75" customHeight="1">
      <c r="B27" s="35" t="s">
        <v>56</v>
      </c>
      <c r="C27" s="35"/>
      <c r="D27" s="11"/>
      <c r="E27" s="35" t="s">
        <v>73</v>
      </c>
      <c r="F27" s="35"/>
      <c r="G27" s="35"/>
      <c r="H27" s="35" t="s">
        <v>61</v>
      </c>
      <c r="I27" s="35"/>
      <c r="J27" s="35"/>
      <c r="K27" s="11"/>
      <c r="L27" s="11" t="s">
        <v>74</v>
      </c>
      <c r="M27" s="11"/>
      <c r="N27" s="11"/>
    </row>
  </sheetData>
  <sheetProtection/>
  <mergeCells count="25">
    <mergeCell ref="E5:N5"/>
    <mergeCell ref="E6:N6"/>
    <mergeCell ref="K8:M8"/>
    <mergeCell ref="A1:D1"/>
    <mergeCell ref="A2:D2"/>
    <mergeCell ref="E1:N1"/>
    <mergeCell ref="E2:N2"/>
    <mergeCell ref="E3:N3"/>
    <mergeCell ref="E4:N4"/>
    <mergeCell ref="N8:O9"/>
    <mergeCell ref="B27:C27"/>
    <mergeCell ref="E27:G27"/>
    <mergeCell ref="H27:J27"/>
    <mergeCell ref="E22:G22"/>
    <mergeCell ref="L22:N22"/>
    <mergeCell ref="K21:N21"/>
    <mergeCell ref="H22:J22"/>
    <mergeCell ref="B22:D22"/>
    <mergeCell ref="A8:A9"/>
    <mergeCell ref="B8:B9"/>
    <mergeCell ref="C8:D9"/>
    <mergeCell ref="E8:E9"/>
    <mergeCell ref="J8:J9"/>
    <mergeCell ref="F8:F9"/>
    <mergeCell ref="G8:I8"/>
  </mergeCells>
  <printOptions/>
  <pageMargins left="0.27" right="0.2" top="0.3" bottom="0.2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39" t="s">
        <v>1</v>
      </c>
      <c r="B1" s="39"/>
      <c r="C1" s="39"/>
      <c r="D1" s="39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40" t="s">
        <v>2</v>
      </c>
      <c r="B2" s="40"/>
      <c r="C2" s="40"/>
      <c r="D2" s="40"/>
      <c r="E2" s="35" t="s">
        <v>50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41" t="s">
        <v>18</v>
      </c>
      <c r="F3" s="41"/>
      <c r="G3" s="41"/>
      <c r="H3" s="41"/>
      <c r="I3" s="41"/>
      <c r="J3" s="41"/>
      <c r="K3" s="41"/>
      <c r="L3" s="41"/>
      <c r="M3" s="41"/>
      <c r="N3" s="41"/>
    </row>
    <row r="4" spans="5:14" ht="18.75" customHeight="1">
      <c r="E4" s="35" t="s">
        <v>62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8" t="s">
        <v>75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66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7" customFormat="1" ht="42" customHeight="1">
      <c r="A8" s="28" t="s">
        <v>0</v>
      </c>
      <c r="B8" s="28" t="s">
        <v>3</v>
      </c>
      <c r="C8" s="28" t="s">
        <v>4</v>
      </c>
      <c r="D8" s="28"/>
      <c r="E8" s="29" t="s">
        <v>5</v>
      </c>
      <c r="F8" s="30" t="s">
        <v>12</v>
      </c>
      <c r="G8" s="32" t="s">
        <v>53</v>
      </c>
      <c r="H8" s="33"/>
      <c r="I8" s="34"/>
      <c r="J8" s="30" t="s">
        <v>54</v>
      </c>
      <c r="K8" s="32" t="s">
        <v>9</v>
      </c>
      <c r="L8" s="33"/>
      <c r="M8" s="34"/>
      <c r="N8" s="42" t="s">
        <v>15</v>
      </c>
      <c r="O8" s="43"/>
    </row>
    <row r="9" spans="1:15" s="7" customFormat="1" ht="40.5" customHeight="1">
      <c r="A9" s="28"/>
      <c r="B9" s="28"/>
      <c r="C9" s="28"/>
      <c r="D9" s="28"/>
      <c r="E9" s="28"/>
      <c r="F9" s="31"/>
      <c r="G9" s="16" t="s">
        <v>52</v>
      </c>
      <c r="H9" s="13" t="s">
        <v>17</v>
      </c>
      <c r="I9" s="6" t="s">
        <v>8</v>
      </c>
      <c r="J9" s="31"/>
      <c r="K9" s="6" t="s">
        <v>13</v>
      </c>
      <c r="L9" s="6" t="s">
        <v>6</v>
      </c>
      <c r="M9" s="6" t="s">
        <v>14</v>
      </c>
      <c r="N9" s="44"/>
      <c r="O9" s="45"/>
    </row>
    <row r="10" spans="1:15" s="5" customFormat="1" ht="19.5" customHeight="1">
      <c r="A10" s="10">
        <v>1</v>
      </c>
      <c r="B10" s="22" t="s">
        <v>19</v>
      </c>
      <c r="C10" s="19" t="s">
        <v>20</v>
      </c>
      <c r="D10" s="20" t="s">
        <v>21</v>
      </c>
      <c r="E10" s="21">
        <v>34417</v>
      </c>
      <c r="F10" s="14">
        <v>7</v>
      </c>
      <c r="G10" s="12">
        <v>8</v>
      </c>
      <c r="H10" s="12"/>
      <c r="I10" s="12">
        <f>G10</f>
        <v>8</v>
      </c>
      <c r="J10" s="12">
        <v>5</v>
      </c>
      <c r="K10" s="17">
        <f>ROUND((J10*7+I10*2+F10)/10,1)</f>
        <v>5.8</v>
      </c>
      <c r="L10" s="15" t="str">
        <f>IF(K10&gt;=8.5,"A",IF(K10&gt;=7,"B",IF(K10&gt;=5.5,"C",IF(K10&gt;=4,"D",IF(AND(K10&lt;4,K10&gt;=0),"F",IF(AND(F10="",I10="",J10=""),"I",IF(OR(F10&lt;&gt;"",I10&lt;&gt;"",J10&lt;&gt;""),"X","R")))))))</f>
        <v>C</v>
      </c>
      <c r="M10" s="18">
        <f aca="true" t="shared" si="0" ref="M10:M20">IF(L10="A",4,IF(L10="B",3,IF(L10="C",2,IF(L10="D",1,0))))</f>
        <v>2</v>
      </c>
      <c r="N10" s="9" t="str">
        <f>IF(L10="A","GIỎI",IF(L10="B","KHÁ",IF(L10="C","TB",IF(L10="D","TB YẾU","KÉM"))))</f>
        <v>TB</v>
      </c>
      <c r="O10" s="4" t="str">
        <f>IF(OR(K10&lt;4,J10&lt;=2),"KHÔNG ĐẠT","ĐẠT")</f>
        <v>ĐẠT</v>
      </c>
    </row>
    <row r="11" spans="1:15" s="5" customFormat="1" ht="19.5" customHeight="1">
      <c r="A11" s="10">
        <v>2</v>
      </c>
      <c r="B11" s="22" t="s">
        <v>22</v>
      </c>
      <c r="C11" s="19" t="s">
        <v>23</v>
      </c>
      <c r="D11" s="20" t="s">
        <v>24</v>
      </c>
      <c r="E11" s="21">
        <v>35207</v>
      </c>
      <c r="F11" s="14">
        <v>8</v>
      </c>
      <c r="G11" s="12">
        <v>8</v>
      </c>
      <c r="H11" s="12"/>
      <c r="I11" s="12">
        <f aca="true" t="shared" si="1" ref="I11:I20">G11</f>
        <v>8</v>
      </c>
      <c r="J11" s="12">
        <v>6.5</v>
      </c>
      <c r="K11" s="17">
        <f aca="true" t="shared" si="2" ref="K11:K20">ROUND((J11*7+I11*2+F11)/10,1)</f>
        <v>7</v>
      </c>
      <c r="L11" s="15" t="str">
        <f aca="true" t="shared" si="3" ref="L11:L20">IF(K11&gt;=8.5,"A",IF(K11&gt;=7,"B",IF(K11&gt;=5.5,"C",IF(K11&gt;=4,"D",IF(AND(K11&lt;4,K11&gt;=0),"F",IF(AND(F11="",I11="",J11=""),"I",IF(OR(F11&lt;&gt;"",I11&lt;&gt;"",J11&lt;&gt;""),"X","R")))))))</f>
        <v>B</v>
      </c>
      <c r="M11" s="18">
        <f t="shared" si="0"/>
        <v>3</v>
      </c>
      <c r="N11" s="9" t="str">
        <f aca="true" t="shared" si="4" ref="N11:N20">IF(L11="A","GIỎI",IF(L11="B","KHÁ",IF(L11="C","TB",IF(L11="D","TB YẾU","KÉM"))))</f>
        <v>KHÁ</v>
      </c>
      <c r="O11" s="4" t="str">
        <f aca="true" t="shared" si="5" ref="O11:O20">IF(OR(K11&lt;4,J11&lt;=2),"KHÔNG ĐẠT","ĐẠT")</f>
        <v>ĐẠT</v>
      </c>
    </row>
    <row r="12" spans="1:15" s="5" customFormat="1" ht="19.5" customHeight="1">
      <c r="A12" s="10">
        <v>3</v>
      </c>
      <c r="B12" s="22" t="s">
        <v>25</v>
      </c>
      <c r="C12" s="19" t="s">
        <v>26</v>
      </c>
      <c r="D12" s="20" t="s">
        <v>27</v>
      </c>
      <c r="E12" s="21">
        <v>35485</v>
      </c>
      <c r="F12" s="14">
        <v>9</v>
      </c>
      <c r="G12" s="12">
        <v>9</v>
      </c>
      <c r="H12" s="12"/>
      <c r="I12" s="12">
        <f t="shared" si="1"/>
        <v>9</v>
      </c>
      <c r="J12" s="12">
        <v>5.5</v>
      </c>
      <c r="K12" s="17">
        <f t="shared" si="2"/>
        <v>6.6</v>
      </c>
      <c r="L12" s="15" t="str">
        <f t="shared" si="3"/>
        <v>C</v>
      </c>
      <c r="M12" s="18">
        <f t="shared" si="0"/>
        <v>2</v>
      </c>
      <c r="N12" s="9" t="str">
        <f t="shared" si="4"/>
        <v>TB</v>
      </c>
      <c r="O12" s="4" t="str">
        <f t="shared" si="5"/>
        <v>ĐẠT</v>
      </c>
    </row>
    <row r="13" spans="1:15" s="5" customFormat="1" ht="19.5" customHeight="1">
      <c r="A13" s="10">
        <v>4</v>
      </c>
      <c r="B13" s="22" t="s">
        <v>28</v>
      </c>
      <c r="C13" s="19" t="s">
        <v>29</v>
      </c>
      <c r="D13" s="20" t="s">
        <v>27</v>
      </c>
      <c r="E13" s="21">
        <v>34193</v>
      </c>
      <c r="F13" s="14">
        <v>0</v>
      </c>
      <c r="G13" s="12">
        <v>0</v>
      </c>
      <c r="H13" s="12"/>
      <c r="I13" s="12">
        <f t="shared" si="1"/>
        <v>0</v>
      </c>
      <c r="J13" s="12">
        <v>0</v>
      </c>
      <c r="K13" s="17">
        <f t="shared" si="2"/>
        <v>0</v>
      </c>
      <c r="L13" s="15" t="str">
        <f t="shared" si="3"/>
        <v>F</v>
      </c>
      <c r="M13" s="18">
        <f t="shared" si="0"/>
        <v>0</v>
      </c>
      <c r="N13" s="9" t="str">
        <f t="shared" si="4"/>
        <v>KÉM</v>
      </c>
      <c r="O13" s="4" t="str">
        <f t="shared" si="5"/>
        <v>KHÔNG ĐẠT</v>
      </c>
    </row>
    <row r="14" spans="1:15" s="5" customFormat="1" ht="19.5" customHeight="1">
      <c r="A14" s="10">
        <v>5</v>
      </c>
      <c r="B14" s="22" t="s">
        <v>30</v>
      </c>
      <c r="C14" s="19" t="s">
        <v>16</v>
      </c>
      <c r="D14" s="20" t="s">
        <v>31</v>
      </c>
      <c r="E14" s="21">
        <v>35463</v>
      </c>
      <c r="F14" s="14">
        <v>0</v>
      </c>
      <c r="G14" s="12">
        <v>0</v>
      </c>
      <c r="H14" s="12"/>
      <c r="I14" s="12">
        <f t="shared" si="1"/>
        <v>0</v>
      </c>
      <c r="J14" s="12">
        <v>0</v>
      </c>
      <c r="K14" s="17">
        <f t="shared" si="2"/>
        <v>0</v>
      </c>
      <c r="L14" s="15" t="str">
        <f t="shared" si="3"/>
        <v>F</v>
      </c>
      <c r="M14" s="18">
        <f t="shared" si="0"/>
        <v>0</v>
      </c>
      <c r="N14" s="9" t="str">
        <f t="shared" si="4"/>
        <v>KÉM</v>
      </c>
      <c r="O14" s="4" t="str">
        <f t="shared" si="5"/>
        <v>KHÔNG ĐẠT</v>
      </c>
    </row>
    <row r="15" spans="1:15" s="5" customFormat="1" ht="19.5" customHeight="1">
      <c r="A15" s="10">
        <v>6</v>
      </c>
      <c r="B15" s="22" t="s">
        <v>32</v>
      </c>
      <c r="C15" s="19" t="s">
        <v>33</v>
      </c>
      <c r="D15" s="20" t="s">
        <v>34</v>
      </c>
      <c r="E15" s="21">
        <v>35533</v>
      </c>
      <c r="F15" s="14">
        <v>7</v>
      </c>
      <c r="G15" s="12">
        <v>6</v>
      </c>
      <c r="H15" s="12"/>
      <c r="I15" s="12">
        <f t="shared" si="1"/>
        <v>6</v>
      </c>
      <c r="J15" s="12">
        <v>5</v>
      </c>
      <c r="K15" s="17">
        <f t="shared" si="2"/>
        <v>5.4</v>
      </c>
      <c r="L15" s="15" t="str">
        <f t="shared" si="3"/>
        <v>D</v>
      </c>
      <c r="M15" s="18">
        <f t="shared" si="0"/>
        <v>1</v>
      </c>
      <c r="N15" s="9" t="str">
        <f t="shared" si="4"/>
        <v>TB YẾU</v>
      </c>
      <c r="O15" s="4" t="str">
        <f t="shared" si="5"/>
        <v>ĐẠT</v>
      </c>
    </row>
    <row r="16" spans="1:15" s="5" customFormat="1" ht="19.5" customHeight="1">
      <c r="A16" s="10">
        <v>7</v>
      </c>
      <c r="B16" s="22" t="s">
        <v>35</v>
      </c>
      <c r="C16" s="19" t="s">
        <v>36</v>
      </c>
      <c r="D16" s="20" t="s">
        <v>37</v>
      </c>
      <c r="E16" s="21">
        <v>35652</v>
      </c>
      <c r="F16" s="14">
        <v>0</v>
      </c>
      <c r="G16" s="12">
        <v>0</v>
      </c>
      <c r="H16" s="12"/>
      <c r="I16" s="12">
        <f t="shared" si="1"/>
        <v>0</v>
      </c>
      <c r="J16" s="12">
        <v>0</v>
      </c>
      <c r="K16" s="17">
        <f t="shared" si="2"/>
        <v>0</v>
      </c>
      <c r="L16" s="15" t="str">
        <f t="shared" si="3"/>
        <v>F</v>
      </c>
      <c r="M16" s="18">
        <f t="shared" si="0"/>
        <v>0</v>
      </c>
      <c r="N16" s="9" t="str">
        <f t="shared" si="4"/>
        <v>KÉM</v>
      </c>
      <c r="O16" s="4" t="str">
        <f t="shared" si="5"/>
        <v>KHÔNG ĐẠT</v>
      </c>
    </row>
    <row r="17" spans="1:15" s="5" customFormat="1" ht="19.5" customHeight="1">
      <c r="A17" s="10">
        <v>8</v>
      </c>
      <c r="B17" s="22" t="s">
        <v>38</v>
      </c>
      <c r="C17" s="19" t="s">
        <v>39</v>
      </c>
      <c r="D17" s="20" t="s">
        <v>40</v>
      </c>
      <c r="E17" s="21">
        <v>35107</v>
      </c>
      <c r="F17" s="14">
        <v>8</v>
      </c>
      <c r="G17" s="12">
        <v>8</v>
      </c>
      <c r="H17" s="12"/>
      <c r="I17" s="12">
        <f t="shared" si="1"/>
        <v>8</v>
      </c>
      <c r="J17" s="12">
        <v>7</v>
      </c>
      <c r="K17" s="17">
        <f t="shared" si="2"/>
        <v>7.3</v>
      </c>
      <c r="L17" s="15" t="str">
        <f t="shared" si="3"/>
        <v>B</v>
      </c>
      <c r="M17" s="18">
        <f t="shared" si="0"/>
        <v>3</v>
      </c>
      <c r="N17" s="9" t="str">
        <f t="shared" si="4"/>
        <v>KHÁ</v>
      </c>
      <c r="O17" s="4" t="str">
        <f t="shared" si="5"/>
        <v>ĐẠT</v>
      </c>
    </row>
    <row r="18" spans="1:15" s="5" customFormat="1" ht="19.5" customHeight="1">
      <c r="A18" s="10">
        <v>9</v>
      </c>
      <c r="B18" s="22" t="s">
        <v>41</v>
      </c>
      <c r="C18" s="19" t="s">
        <v>42</v>
      </c>
      <c r="D18" s="20" t="s">
        <v>43</v>
      </c>
      <c r="E18" s="21">
        <v>35698</v>
      </c>
      <c r="F18" s="14">
        <v>9</v>
      </c>
      <c r="G18" s="12">
        <v>9</v>
      </c>
      <c r="H18" s="12"/>
      <c r="I18" s="12">
        <f t="shared" si="1"/>
        <v>9</v>
      </c>
      <c r="J18" s="12">
        <v>8</v>
      </c>
      <c r="K18" s="17">
        <f t="shared" si="2"/>
        <v>8.3</v>
      </c>
      <c r="L18" s="15" t="str">
        <f t="shared" si="3"/>
        <v>B</v>
      </c>
      <c r="M18" s="18">
        <f t="shared" si="0"/>
        <v>3</v>
      </c>
      <c r="N18" s="9" t="str">
        <f t="shared" si="4"/>
        <v>KHÁ</v>
      </c>
      <c r="O18" s="4" t="str">
        <f t="shared" si="5"/>
        <v>ĐẠT</v>
      </c>
    </row>
    <row r="19" spans="1:15" s="5" customFormat="1" ht="19.5" customHeight="1">
      <c r="A19" s="10">
        <v>10</v>
      </c>
      <c r="B19" s="22" t="s">
        <v>44</v>
      </c>
      <c r="C19" s="19" t="s">
        <v>45</v>
      </c>
      <c r="D19" s="20" t="s">
        <v>46</v>
      </c>
      <c r="E19" s="21">
        <v>35628</v>
      </c>
      <c r="F19" s="14">
        <v>8</v>
      </c>
      <c r="G19" s="12">
        <v>8</v>
      </c>
      <c r="H19" s="12"/>
      <c r="I19" s="12">
        <f t="shared" si="1"/>
        <v>8</v>
      </c>
      <c r="J19" s="12">
        <v>2</v>
      </c>
      <c r="K19" s="17">
        <f t="shared" si="2"/>
        <v>3.8</v>
      </c>
      <c r="L19" s="15" t="str">
        <f t="shared" si="3"/>
        <v>F</v>
      </c>
      <c r="M19" s="18">
        <f t="shared" si="0"/>
        <v>0</v>
      </c>
      <c r="N19" s="9" t="str">
        <f t="shared" si="4"/>
        <v>KÉM</v>
      </c>
      <c r="O19" s="4" t="str">
        <f t="shared" si="5"/>
        <v>KHÔNG ĐẠT</v>
      </c>
    </row>
    <row r="20" spans="1:15" s="5" customFormat="1" ht="19.5" customHeight="1">
      <c r="A20" s="10">
        <v>11</v>
      </c>
      <c r="B20" s="22" t="s">
        <v>47</v>
      </c>
      <c r="C20" s="19" t="s">
        <v>48</v>
      </c>
      <c r="D20" s="20" t="s">
        <v>49</v>
      </c>
      <c r="E20" s="21">
        <v>35737</v>
      </c>
      <c r="F20" s="14">
        <v>9</v>
      </c>
      <c r="G20" s="12">
        <v>9</v>
      </c>
      <c r="H20" s="12"/>
      <c r="I20" s="12">
        <f t="shared" si="1"/>
        <v>9</v>
      </c>
      <c r="J20" s="12">
        <v>5</v>
      </c>
      <c r="K20" s="17">
        <f t="shared" si="2"/>
        <v>6.2</v>
      </c>
      <c r="L20" s="15" t="str">
        <f t="shared" si="3"/>
        <v>C</v>
      </c>
      <c r="M20" s="18">
        <f t="shared" si="0"/>
        <v>2</v>
      </c>
      <c r="N20" s="9" t="str">
        <f t="shared" si="4"/>
        <v>TB</v>
      </c>
      <c r="O20" s="4" t="str">
        <f t="shared" si="5"/>
        <v>ĐẠT</v>
      </c>
    </row>
    <row r="21" spans="2:14" ht="16.5">
      <c r="B21" s="3" t="s">
        <v>60</v>
      </c>
      <c r="K21" s="37"/>
      <c r="L21" s="37"/>
      <c r="M21" s="37"/>
      <c r="N21" s="37"/>
    </row>
    <row r="22" spans="2:14" ht="19.5" customHeight="1">
      <c r="B22" s="35" t="s">
        <v>55</v>
      </c>
      <c r="C22" s="35"/>
      <c r="D22" s="35"/>
      <c r="E22" s="35" t="s">
        <v>10</v>
      </c>
      <c r="F22" s="35"/>
      <c r="G22" s="35"/>
      <c r="H22" s="35" t="s">
        <v>11</v>
      </c>
      <c r="I22" s="35"/>
      <c r="J22" s="35"/>
      <c r="K22" s="24"/>
      <c r="L22" s="36" t="s">
        <v>59</v>
      </c>
      <c r="M22" s="36"/>
      <c r="N22" s="36"/>
    </row>
    <row r="23" spans="2:14" ht="15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</row>
    <row r="24" ht="15.75">
      <c r="C24" s="2"/>
    </row>
    <row r="26" ht="12" customHeight="1"/>
    <row r="27" spans="2:14" ht="24.75" customHeight="1">
      <c r="B27" s="35" t="s">
        <v>56</v>
      </c>
      <c r="C27" s="35"/>
      <c r="D27" s="11"/>
      <c r="E27" s="35" t="s">
        <v>73</v>
      </c>
      <c r="F27" s="35"/>
      <c r="G27" s="35"/>
      <c r="H27" s="35" t="s">
        <v>61</v>
      </c>
      <c r="I27" s="35"/>
      <c r="J27" s="35"/>
      <c r="K27" s="11"/>
      <c r="L27" s="35" t="s">
        <v>74</v>
      </c>
      <c r="M27" s="35"/>
      <c r="N27" s="35"/>
    </row>
  </sheetData>
  <sheetProtection/>
  <mergeCells count="26">
    <mergeCell ref="A1:D1"/>
    <mergeCell ref="E1:N1"/>
    <mergeCell ref="A2:D2"/>
    <mergeCell ref="E2:N2"/>
    <mergeCell ref="K8:M8"/>
    <mergeCell ref="A8:A9"/>
    <mergeCell ref="B8:B9"/>
    <mergeCell ref="E3:N3"/>
    <mergeCell ref="F8:F9"/>
    <mergeCell ref="G8:I8"/>
    <mergeCell ref="B27:C27"/>
    <mergeCell ref="E27:G27"/>
    <mergeCell ref="H27:J27"/>
    <mergeCell ref="K21:N21"/>
    <mergeCell ref="H22:J22"/>
    <mergeCell ref="B22:D22"/>
    <mergeCell ref="E22:G22"/>
    <mergeCell ref="L22:N22"/>
    <mergeCell ref="L27:N27"/>
    <mergeCell ref="C8:D9"/>
    <mergeCell ref="E8:E9"/>
    <mergeCell ref="J8:J9"/>
    <mergeCell ref="N8:O9"/>
    <mergeCell ref="E4:N4"/>
    <mergeCell ref="E5:N5"/>
    <mergeCell ref="E6:N6"/>
  </mergeCells>
  <printOptions/>
  <pageMargins left="0.31" right="0.42" top="0.26" bottom="0.2" header="0.3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K32" sqref="K32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39" t="s">
        <v>1</v>
      </c>
      <c r="B1" s="39"/>
      <c r="C1" s="39"/>
      <c r="D1" s="39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40" t="s">
        <v>2</v>
      </c>
      <c r="B2" s="40"/>
      <c r="C2" s="40"/>
      <c r="D2" s="40"/>
      <c r="E2" s="35" t="s">
        <v>50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41" t="s">
        <v>18</v>
      </c>
      <c r="F3" s="41"/>
      <c r="G3" s="41"/>
      <c r="H3" s="41"/>
      <c r="I3" s="41"/>
      <c r="J3" s="41"/>
      <c r="K3" s="41"/>
      <c r="L3" s="41"/>
      <c r="M3" s="41"/>
      <c r="N3" s="41"/>
    </row>
    <row r="4" spans="5:14" ht="18.75" customHeight="1">
      <c r="E4" s="35" t="s">
        <v>62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8" t="s">
        <v>68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72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7" customFormat="1" ht="42" customHeight="1">
      <c r="A8" s="28" t="s">
        <v>0</v>
      </c>
      <c r="B8" s="28" t="s">
        <v>3</v>
      </c>
      <c r="C8" s="28" t="s">
        <v>4</v>
      </c>
      <c r="D8" s="28"/>
      <c r="E8" s="29" t="s">
        <v>5</v>
      </c>
      <c r="F8" s="30" t="s">
        <v>12</v>
      </c>
      <c r="G8" s="32" t="s">
        <v>70</v>
      </c>
      <c r="H8" s="33"/>
      <c r="I8" s="34"/>
      <c r="J8" s="30" t="s">
        <v>69</v>
      </c>
      <c r="K8" s="32" t="s">
        <v>9</v>
      </c>
      <c r="L8" s="33"/>
      <c r="M8" s="34"/>
      <c r="N8" s="42" t="s">
        <v>15</v>
      </c>
      <c r="O8" s="43"/>
    </row>
    <row r="9" spans="1:15" s="7" customFormat="1" ht="40.5" customHeight="1">
      <c r="A9" s="28"/>
      <c r="B9" s="28"/>
      <c r="C9" s="28"/>
      <c r="D9" s="28"/>
      <c r="E9" s="28"/>
      <c r="F9" s="31"/>
      <c r="G9" s="16" t="s">
        <v>52</v>
      </c>
      <c r="H9" s="13" t="s">
        <v>17</v>
      </c>
      <c r="I9" s="6" t="s">
        <v>8</v>
      </c>
      <c r="J9" s="31"/>
      <c r="K9" s="6" t="s">
        <v>13</v>
      </c>
      <c r="L9" s="6" t="s">
        <v>6</v>
      </c>
      <c r="M9" s="6" t="s">
        <v>14</v>
      </c>
      <c r="N9" s="44"/>
      <c r="O9" s="45"/>
    </row>
    <row r="10" spans="1:15" s="5" customFormat="1" ht="19.5" customHeight="1">
      <c r="A10" s="10">
        <v>1</v>
      </c>
      <c r="B10" s="22" t="s">
        <v>19</v>
      </c>
      <c r="C10" s="19" t="s">
        <v>20</v>
      </c>
      <c r="D10" s="20" t="s">
        <v>21</v>
      </c>
      <c r="E10" s="21">
        <v>34417</v>
      </c>
      <c r="F10" s="14">
        <v>8.5</v>
      </c>
      <c r="G10" s="12">
        <v>6</v>
      </c>
      <c r="H10" s="12"/>
      <c r="I10" s="12">
        <f>G10</f>
        <v>6</v>
      </c>
      <c r="J10" s="12">
        <v>0</v>
      </c>
      <c r="K10" s="17">
        <f>ROUND((J10*6+I10*3+F10)/10,1)</f>
        <v>2.7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19.5" customHeight="1">
      <c r="A11" s="10">
        <v>2</v>
      </c>
      <c r="B11" s="22" t="s">
        <v>22</v>
      </c>
      <c r="C11" s="19" t="s">
        <v>23</v>
      </c>
      <c r="D11" s="20" t="s">
        <v>24</v>
      </c>
      <c r="E11" s="21">
        <v>35207</v>
      </c>
      <c r="F11" s="14">
        <v>9</v>
      </c>
      <c r="G11" s="12">
        <v>7.5</v>
      </c>
      <c r="H11" s="12"/>
      <c r="I11" s="12">
        <f aca="true" t="shared" si="0" ref="I11:I20">G11</f>
        <v>7.5</v>
      </c>
      <c r="J11" s="12">
        <v>4.5</v>
      </c>
      <c r="K11" s="17">
        <f aca="true" t="shared" si="1" ref="K11:K20">ROUND((J11*6+I11*3+F11)/10,1)</f>
        <v>5.9</v>
      </c>
      <c r="L11" s="15" t="str">
        <f aca="true" t="shared" si="2" ref="L11:L20">IF(K11&gt;=8.5,"A",IF(K11&gt;=7,"B",IF(K11&gt;=5.5,"C",IF(K11&gt;=4,"D",IF(AND(K11&lt;4,K11&gt;=0),"F",IF(AND(F11="",I11="",J11=""),"I",IF(OR(F11&lt;&gt;"",I11&lt;&gt;"",J11&lt;&gt;""),"X","R")))))))</f>
        <v>C</v>
      </c>
      <c r="M11" s="18">
        <f aca="true" t="shared" si="3" ref="M11:M20">IF(L11="A",4,IF(L11="B",3,IF(L11="C",2,IF(L11="D",1,0))))</f>
        <v>2</v>
      </c>
      <c r="N11" s="9" t="str">
        <f aca="true" t="shared" si="4" ref="N11:N20">IF(L11="A","GIỎI",IF(L11="B","KHÁ",IF(L11="C","TB",IF(L11="D","TB YẾU","KÉM"))))</f>
        <v>TB</v>
      </c>
      <c r="O11" s="4" t="str">
        <f aca="true" t="shared" si="5" ref="O11:O20">IF(OR(K11&lt;4,J11&lt;=2),"KHÔNG ĐẠT","ĐẠT")</f>
        <v>ĐẠT</v>
      </c>
    </row>
    <row r="12" spans="1:15" s="5" customFormat="1" ht="19.5" customHeight="1">
      <c r="A12" s="10">
        <v>3</v>
      </c>
      <c r="B12" s="22" t="s">
        <v>25</v>
      </c>
      <c r="C12" s="19" t="s">
        <v>26</v>
      </c>
      <c r="D12" s="20" t="s">
        <v>27</v>
      </c>
      <c r="E12" s="21">
        <v>35485</v>
      </c>
      <c r="F12" s="14">
        <v>9</v>
      </c>
      <c r="G12" s="12">
        <v>8.5</v>
      </c>
      <c r="H12" s="12"/>
      <c r="I12" s="12">
        <f t="shared" si="0"/>
        <v>8.5</v>
      </c>
      <c r="J12" s="12">
        <v>3.5</v>
      </c>
      <c r="K12" s="17">
        <f t="shared" si="1"/>
        <v>5.6</v>
      </c>
      <c r="L12" s="15" t="str">
        <f t="shared" si="2"/>
        <v>C</v>
      </c>
      <c r="M12" s="18">
        <f t="shared" si="3"/>
        <v>2</v>
      </c>
      <c r="N12" s="9" t="str">
        <f t="shared" si="4"/>
        <v>TB</v>
      </c>
      <c r="O12" s="4" t="str">
        <f t="shared" si="5"/>
        <v>ĐẠT</v>
      </c>
    </row>
    <row r="13" spans="1:16" s="5" customFormat="1" ht="19.5" customHeight="1">
      <c r="A13" s="10">
        <v>4</v>
      </c>
      <c r="B13" s="22" t="s">
        <v>28</v>
      </c>
      <c r="C13" s="19" t="s">
        <v>29</v>
      </c>
      <c r="D13" s="20" t="s">
        <v>27</v>
      </c>
      <c r="E13" s="21">
        <v>34193</v>
      </c>
      <c r="F13" s="14">
        <v>0</v>
      </c>
      <c r="G13" s="12">
        <v>0</v>
      </c>
      <c r="H13" s="12"/>
      <c r="I13" s="12">
        <f t="shared" si="0"/>
        <v>0</v>
      </c>
      <c r="J13" s="12">
        <v>0</v>
      </c>
      <c r="K13" s="17">
        <f t="shared" si="1"/>
        <v>0</v>
      </c>
      <c r="L13" s="15" t="str">
        <f t="shared" si="2"/>
        <v>F</v>
      </c>
      <c r="M13" s="18">
        <f t="shared" si="3"/>
        <v>0</v>
      </c>
      <c r="N13" s="9" t="str">
        <f t="shared" si="4"/>
        <v>KÉM</v>
      </c>
      <c r="O13" s="4" t="str">
        <f t="shared" si="5"/>
        <v>KHÔNG ĐẠT</v>
      </c>
      <c r="P13" s="5" t="s">
        <v>71</v>
      </c>
    </row>
    <row r="14" spans="1:16" s="5" customFormat="1" ht="19.5" customHeight="1">
      <c r="A14" s="10">
        <v>5</v>
      </c>
      <c r="B14" s="22" t="s">
        <v>30</v>
      </c>
      <c r="C14" s="19" t="s">
        <v>16</v>
      </c>
      <c r="D14" s="20" t="s">
        <v>31</v>
      </c>
      <c r="E14" s="21">
        <v>35463</v>
      </c>
      <c r="F14" s="14">
        <v>0</v>
      </c>
      <c r="G14" s="12">
        <v>0</v>
      </c>
      <c r="H14" s="12"/>
      <c r="I14" s="12">
        <f t="shared" si="0"/>
        <v>0</v>
      </c>
      <c r="J14" s="12">
        <v>0</v>
      </c>
      <c r="K14" s="17">
        <f t="shared" si="1"/>
        <v>0</v>
      </c>
      <c r="L14" s="15" t="str">
        <f t="shared" si="2"/>
        <v>F</v>
      </c>
      <c r="M14" s="18">
        <f t="shared" si="3"/>
        <v>0</v>
      </c>
      <c r="N14" s="9" t="str">
        <f t="shared" si="4"/>
        <v>KÉM</v>
      </c>
      <c r="O14" s="4" t="str">
        <f t="shared" si="5"/>
        <v>KHÔNG ĐẠT</v>
      </c>
      <c r="P14" s="5" t="s">
        <v>71</v>
      </c>
    </row>
    <row r="15" spans="1:15" s="5" customFormat="1" ht="19.5" customHeight="1">
      <c r="A15" s="10">
        <v>6</v>
      </c>
      <c r="B15" s="22" t="s">
        <v>32</v>
      </c>
      <c r="C15" s="19" t="s">
        <v>33</v>
      </c>
      <c r="D15" s="20" t="s">
        <v>34</v>
      </c>
      <c r="E15" s="21">
        <v>35533</v>
      </c>
      <c r="F15" s="14">
        <v>9</v>
      </c>
      <c r="G15" s="12">
        <v>6</v>
      </c>
      <c r="H15" s="12"/>
      <c r="I15" s="12">
        <f t="shared" si="0"/>
        <v>6</v>
      </c>
      <c r="J15" s="12">
        <v>4</v>
      </c>
      <c r="K15" s="17">
        <f t="shared" si="1"/>
        <v>5.1</v>
      </c>
      <c r="L15" s="15" t="str">
        <f t="shared" si="2"/>
        <v>D</v>
      </c>
      <c r="M15" s="18">
        <f t="shared" si="3"/>
        <v>1</v>
      </c>
      <c r="N15" s="9" t="str">
        <f t="shared" si="4"/>
        <v>TB YẾU</v>
      </c>
      <c r="O15" s="4" t="str">
        <f t="shared" si="5"/>
        <v>ĐẠT</v>
      </c>
    </row>
    <row r="16" spans="1:16" s="5" customFormat="1" ht="19.5" customHeight="1">
      <c r="A16" s="10">
        <v>7</v>
      </c>
      <c r="B16" s="22" t="s">
        <v>35</v>
      </c>
      <c r="C16" s="19" t="s">
        <v>36</v>
      </c>
      <c r="D16" s="20" t="s">
        <v>37</v>
      </c>
      <c r="E16" s="21">
        <v>35652</v>
      </c>
      <c r="F16" s="14">
        <v>0</v>
      </c>
      <c r="G16" s="12">
        <v>0</v>
      </c>
      <c r="H16" s="12"/>
      <c r="I16" s="12">
        <f t="shared" si="0"/>
        <v>0</v>
      </c>
      <c r="J16" s="12">
        <v>0</v>
      </c>
      <c r="K16" s="17">
        <f t="shared" si="1"/>
        <v>0</v>
      </c>
      <c r="L16" s="15" t="str">
        <f t="shared" si="2"/>
        <v>F</v>
      </c>
      <c r="M16" s="18">
        <f t="shared" si="3"/>
        <v>0</v>
      </c>
      <c r="N16" s="9" t="str">
        <f t="shared" si="4"/>
        <v>KÉM</v>
      </c>
      <c r="O16" s="4" t="str">
        <f t="shared" si="5"/>
        <v>KHÔNG ĐẠT</v>
      </c>
      <c r="P16" s="5" t="s">
        <v>71</v>
      </c>
    </row>
    <row r="17" spans="1:15" s="5" customFormat="1" ht="19.5" customHeight="1">
      <c r="A17" s="10">
        <v>8</v>
      </c>
      <c r="B17" s="22" t="s">
        <v>38</v>
      </c>
      <c r="C17" s="19" t="s">
        <v>39</v>
      </c>
      <c r="D17" s="20" t="s">
        <v>40</v>
      </c>
      <c r="E17" s="21">
        <v>35107</v>
      </c>
      <c r="F17" s="14">
        <v>9.5</v>
      </c>
      <c r="G17" s="12">
        <v>9</v>
      </c>
      <c r="H17" s="12"/>
      <c r="I17" s="12">
        <f t="shared" si="0"/>
        <v>9</v>
      </c>
      <c r="J17" s="12">
        <v>6.5</v>
      </c>
      <c r="K17" s="17">
        <f t="shared" si="1"/>
        <v>7.6</v>
      </c>
      <c r="L17" s="15" t="str">
        <f t="shared" si="2"/>
        <v>B</v>
      </c>
      <c r="M17" s="18">
        <f t="shared" si="3"/>
        <v>3</v>
      </c>
      <c r="N17" s="9" t="str">
        <f t="shared" si="4"/>
        <v>KHÁ</v>
      </c>
      <c r="O17" s="4" t="str">
        <f t="shared" si="5"/>
        <v>ĐẠT</v>
      </c>
    </row>
    <row r="18" spans="1:15" s="5" customFormat="1" ht="19.5" customHeight="1">
      <c r="A18" s="10">
        <v>9</v>
      </c>
      <c r="B18" s="22" t="s">
        <v>41</v>
      </c>
      <c r="C18" s="19" t="s">
        <v>42</v>
      </c>
      <c r="D18" s="20" t="s">
        <v>43</v>
      </c>
      <c r="E18" s="21">
        <v>35698</v>
      </c>
      <c r="F18" s="14">
        <v>9.5</v>
      </c>
      <c r="G18" s="12">
        <v>9.3</v>
      </c>
      <c r="H18" s="12"/>
      <c r="I18" s="12">
        <f t="shared" si="0"/>
        <v>9.3</v>
      </c>
      <c r="J18" s="12">
        <v>8</v>
      </c>
      <c r="K18" s="17">
        <f t="shared" si="1"/>
        <v>8.5</v>
      </c>
      <c r="L18" s="15" t="str">
        <f t="shared" si="2"/>
        <v>A</v>
      </c>
      <c r="M18" s="18">
        <f t="shared" si="3"/>
        <v>4</v>
      </c>
      <c r="N18" s="9" t="str">
        <f t="shared" si="4"/>
        <v>GIỎI</v>
      </c>
      <c r="O18" s="4" t="str">
        <f t="shared" si="5"/>
        <v>ĐẠT</v>
      </c>
    </row>
    <row r="19" spans="1:15" s="5" customFormat="1" ht="19.5" customHeight="1">
      <c r="A19" s="10">
        <v>10</v>
      </c>
      <c r="B19" s="22" t="s">
        <v>44</v>
      </c>
      <c r="C19" s="19" t="s">
        <v>45</v>
      </c>
      <c r="D19" s="20" t="s">
        <v>46</v>
      </c>
      <c r="E19" s="21">
        <v>35628</v>
      </c>
      <c r="F19" s="14">
        <v>9.5</v>
      </c>
      <c r="G19" s="12">
        <v>8</v>
      </c>
      <c r="H19" s="12"/>
      <c r="I19" s="12">
        <f t="shared" si="0"/>
        <v>8</v>
      </c>
      <c r="J19" s="12">
        <v>6.5</v>
      </c>
      <c r="K19" s="17">
        <f t="shared" si="1"/>
        <v>7.3</v>
      </c>
      <c r="L19" s="15" t="str">
        <f t="shared" si="2"/>
        <v>B</v>
      </c>
      <c r="M19" s="18">
        <f t="shared" si="3"/>
        <v>3</v>
      </c>
      <c r="N19" s="9" t="str">
        <f t="shared" si="4"/>
        <v>KHÁ</v>
      </c>
      <c r="O19" s="4" t="str">
        <f t="shared" si="5"/>
        <v>ĐẠT</v>
      </c>
    </row>
    <row r="20" spans="1:15" s="5" customFormat="1" ht="19.5" customHeight="1">
      <c r="A20" s="10">
        <v>11</v>
      </c>
      <c r="B20" s="22" t="s">
        <v>47</v>
      </c>
      <c r="C20" s="19" t="s">
        <v>48</v>
      </c>
      <c r="D20" s="20" t="s">
        <v>49</v>
      </c>
      <c r="E20" s="21">
        <v>35737</v>
      </c>
      <c r="F20" s="14">
        <v>9.5</v>
      </c>
      <c r="G20" s="12">
        <v>9.2</v>
      </c>
      <c r="H20" s="12"/>
      <c r="I20" s="12">
        <f t="shared" si="0"/>
        <v>9.2</v>
      </c>
      <c r="J20" s="12">
        <v>5.5</v>
      </c>
      <c r="K20" s="17">
        <f t="shared" si="1"/>
        <v>7</v>
      </c>
      <c r="L20" s="15" t="str">
        <f t="shared" si="2"/>
        <v>B</v>
      </c>
      <c r="M20" s="18">
        <f t="shared" si="3"/>
        <v>3</v>
      </c>
      <c r="N20" s="9" t="str">
        <f t="shared" si="4"/>
        <v>KHÁ</v>
      </c>
      <c r="O20" s="4" t="str">
        <f t="shared" si="5"/>
        <v>ĐẠT</v>
      </c>
    </row>
    <row r="21" spans="2:14" ht="16.5">
      <c r="B21" s="3" t="s">
        <v>60</v>
      </c>
      <c r="K21" s="37"/>
      <c r="L21" s="37"/>
      <c r="M21" s="37"/>
      <c r="N21" s="37"/>
    </row>
    <row r="22" spans="2:14" ht="19.5" customHeight="1">
      <c r="B22" s="35" t="s">
        <v>55</v>
      </c>
      <c r="C22" s="35"/>
      <c r="D22" s="35"/>
      <c r="E22" s="35" t="s">
        <v>10</v>
      </c>
      <c r="F22" s="35"/>
      <c r="G22" s="35"/>
      <c r="H22" s="35" t="s">
        <v>11</v>
      </c>
      <c r="I22" s="35"/>
      <c r="J22" s="35"/>
      <c r="K22" s="24"/>
      <c r="L22" s="36" t="s">
        <v>59</v>
      </c>
      <c r="M22" s="36"/>
      <c r="N22" s="36"/>
    </row>
    <row r="23" spans="2:14" ht="15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</row>
    <row r="24" ht="15.75">
      <c r="C24" s="2"/>
    </row>
    <row r="26" ht="12" customHeight="1"/>
    <row r="27" spans="2:14" ht="24.75" customHeight="1">
      <c r="B27" s="35" t="s">
        <v>56</v>
      </c>
      <c r="C27" s="35"/>
      <c r="D27" s="11"/>
      <c r="E27" s="35" t="s">
        <v>73</v>
      </c>
      <c r="F27" s="35"/>
      <c r="G27" s="35"/>
      <c r="H27" s="35" t="s">
        <v>61</v>
      </c>
      <c r="I27" s="35"/>
      <c r="J27" s="35"/>
      <c r="K27" s="11"/>
      <c r="L27" s="11" t="s">
        <v>74</v>
      </c>
      <c r="M27" s="11"/>
      <c r="N27" s="11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7:C27"/>
    <mergeCell ref="E27:G27"/>
    <mergeCell ref="H27:J27"/>
    <mergeCell ref="N8:O9"/>
    <mergeCell ref="K21:N21"/>
    <mergeCell ref="B22:D22"/>
    <mergeCell ref="E22:G22"/>
    <mergeCell ref="H22:J22"/>
    <mergeCell ref="L22:N22"/>
  </mergeCells>
  <printOptions/>
  <pageMargins left="0.27" right="0.2" top="0.48" bottom="0.3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zoomScalePageLayoutView="0" workbookViewId="0" topLeftCell="A4">
      <selection activeCell="H21" sqref="H21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6.28125" style="1" customWidth="1"/>
    <col min="9" max="9" width="8.0039062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9.8515625" style="1" customWidth="1"/>
    <col min="15" max="15" width="13.421875" style="1" customWidth="1"/>
    <col min="16" max="16384" width="9.140625" style="1" customWidth="1"/>
  </cols>
  <sheetData>
    <row r="1" spans="1:14" ht="15.75">
      <c r="A1" s="39" t="s">
        <v>1</v>
      </c>
      <c r="B1" s="39"/>
      <c r="C1" s="39"/>
      <c r="D1" s="39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40" t="s">
        <v>2</v>
      </c>
      <c r="B2" s="40"/>
      <c r="C2" s="40"/>
      <c r="D2" s="40"/>
      <c r="E2" s="35" t="s">
        <v>50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41" t="s">
        <v>18</v>
      </c>
      <c r="F3" s="41"/>
      <c r="G3" s="41"/>
      <c r="H3" s="41"/>
      <c r="I3" s="41"/>
      <c r="J3" s="41"/>
      <c r="K3" s="41"/>
      <c r="L3" s="41"/>
      <c r="M3" s="41"/>
      <c r="N3" s="41"/>
    </row>
    <row r="4" spans="5:14" ht="18.75" customHeight="1">
      <c r="E4" s="35" t="s">
        <v>62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8" t="s">
        <v>64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63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7" customFormat="1" ht="42" customHeight="1">
      <c r="A8" s="28" t="s">
        <v>0</v>
      </c>
      <c r="B8" s="28" t="s">
        <v>3</v>
      </c>
      <c r="C8" s="28" t="s">
        <v>4</v>
      </c>
      <c r="D8" s="28"/>
      <c r="E8" s="29" t="s">
        <v>5</v>
      </c>
      <c r="F8" s="30" t="s">
        <v>12</v>
      </c>
      <c r="G8" s="32" t="s">
        <v>53</v>
      </c>
      <c r="H8" s="33"/>
      <c r="I8" s="34"/>
      <c r="J8" s="30" t="s">
        <v>54</v>
      </c>
      <c r="K8" s="32" t="s">
        <v>9</v>
      </c>
      <c r="L8" s="33"/>
      <c r="M8" s="34"/>
      <c r="N8" s="42" t="s">
        <v>15</v>
      </c>
      <c r="O8" s="43"/>
    </row>
    <row r="9" spans="1:15" s="7" customFormat="1" ht="27" customHeight="1">
      <c r="A9" s="28"/>
      <c r="B9" s="28"/>
      <c r="C9" s="28"/>
      <c r="D9" s="28"/>
      <c r="E9" s="28"/>
      <c r="F9" s="31"/>
      <c r="G9" s="16" t="s">
        <v>52</v>
      </c>
      <c r="H9" s="13" t="s">
        <v>17</v>
      </c>
      <c r="I9" s="6" t="s">
        <v>8</v>
      </c>
      <c r="J9" s="31"/>
      <c r="K9" s="6" t="s">
        <v>13</v>
      </c>
      <c r="L9" s="6" t="s">
        <v>6</v>
      </c>
      <c r="M9" s="6" t="s">
        <v>14</v>
      </c>
      <c r="N9" s="44"/>
      <c r="O9" s="45"/>
    </row>
    <row r="10" spans="1:15" s="5" customFormat="1" ht="19.5" customHeight="1">
      <c r="A10" s="10">
        <v>1</v>
      </c>
      <c r="B10" s="22" t="s">
        <v>19</v>
      </c>
      <c r="C10" s="19" t="s">
        <v>20</v>
      </c>
      <c r="D10" s="20" t="s">
        <v>21</v>
      </c>
      <c r="E10" s="21">
        <v>34417</v>
      </c>
      <c r="F10" s="23">
        <v>9</v>
      </c>
      <c r="G10" s="23">
        <v>8.5</v>
      </c>
      <c r="H10" s="12"/>
      <c r="I10" s="12">
        <f>G10</f>
        <v>8.5</v>
      </c>
      <c r="J10" s="12">
        <v>0</v>
      </c>
      <c r="K10" s="17">
        <f>ROUND((J10*7+I10*2+F10)/10,1)</f>
        <v>2.6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 aca="true" t="shared" si="0" ref="M10:M20"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19.5" customHeight="1">
      <c r="A11" s="10">
        <v>2</v>
      </c>
      <c r="B11" s="22" t="s">
        <v>22</v>
      </c>
      <c r="C11" s="19" t="s">
        <v>23</v>
      </c>
      <c r="D11" s="20" t="s">
        <v>24</v>
      </c>
      <c r="E11" s="21">
        <v>35207</v>
      </c>
      <c r="F11" s="23">
        <v>9</v>
      </c>
      <c r="G11" s="23">
        <v>8.5</v>
      </c>
      <c r="H11" s="12"/>
      <c r="I11" s="12">
        <f aca="true" t="shared" si="1" ref="I11:I20">G11</f>
        <v>8.5</v>
      </c>
      <c r="J11" s="12">
        <v>3</v>
      </c>
      <c r="K11" s="17">
        <f aca="true" t="shared" si="2" ref="K11:K20">ROUND((J11*7+I11*2+F11)/10,1)</f>
        <v>4.7</v>
      </c>
      <c r="L11" s="15" t="str">
        <f aca="true" t="shared" si="3" ref="L11:L20">IF(K11&gt;=8.5,"A",IF(K11&gt;=7,"B",IF(K11&gt;=5.5,"C",IF(K11&gt;=4,"D",IF(AND(K11&lt;4,K11&gt;=0),"F",IF(AND(F11="",I11="",J11=""),"I",IF(OR(F11&lt;&gt;"",I11&lt;&gt;"",J11&lt;&gt;""),"X","R")))))))</f>
        <v>D</v>
      </c>
      <c r="M11" s="18">
        <f t="shared" si="0"/>
        <v>1</v>
      </c>
      <c r="N11" s="9" t="str">
        <f aca="true" t="shared" si="4" ref="N11:N20">IF(L11="A","GIỎI",IF(L11="B","KHÁ",IF(L11="C","TB",IF(L11="D","TB YẾU","KÉM"))))</f>
        <v>TB YẾU</v>
      </c>
      <c r="O11" s="4" t="str">
        <f aca="true" t="shared" si="5" ref="O11:O20">IF(OR(K11&lt;4,J11&lt;=2),"KHÔNG ĐẠT","ĐẠT")</f>
        <v>ĐẠT</v>
      </c>
    </row>
    <row r="12" spans="1:15" s="5" customFormat="1" ht="19.5" customHeight="1">
      <c r="A12" s="10">
        <v>3</v>
      </c>
      <c r="B12" s="22" t="s">
        <v>25</v>
      </c>
      <c r="C12" s="19" t="s">
        <v>26</v>
      </c>
      <c r="D12" s="20" t="s">
        <v>27</v>
      </c>
      <c r="E12" s="21">
        <v>35485</v>
      </c>
      <c r="F12" s="23">
        <v>10</v>
      </c>
      <c r="G12" s="23">
        <v>8.5</v>
      </c>
      <c r="H12" s="12"/>
      <c r="I12" s="12">
        <f t="shared" si="1"/>
        <v>8.5</v>
      </c>
      <c r="J12" s="12">
        <v>3</v>
      </c>
      <c r="K12" s="17">
        <f t="shared" si="2"/>
        <v>4.8</v>
      </c>
      <c r="L12" s="15" t="str">
        <f t="shared" si="3"/>
        <v>D</v>
      </c>
      <c r="M12" s="18">
        <f t="shared" si="0"/>
        <v>1</v>
      </c>
      <c r="N12" s="9" t="str">
        <f t="shared" si="4"/>
        <v>TB YẾU</v>
      </c>
      <c r="O12" s="4" t="str">
        <f t="shared" si="5"/>
        <v>ĐẠT</v>
      </c>
    </row>
    <row r="13" spans="1:15" s="5" customFormat="1" ht="19.5" customHeight="1">
      <c r="A13" s="10">
        <v>4</v>
      </c>
      <c r="B13" s="22" t="s">
        <v>28</v>
      </c>
      <c r="C13" s="19" t="s">
        <v>29</v>
      </c>
      <c r="D13" s="20" t="s">
        <v>27</v>
      </c>
      <c r="E13" s="21">
        <v>34193</v>
      </c>
      <c r="F13" s="23">
        <v>0</v>
      </c>
      <c r="G13" s="23">
        <v>0</v>
      </c>
      <c r="H13" s="12"/>
      <c r="I13" s="12">
        <f t="shared" si="1"/>
        <v>0</v>
      </c>
      <c r="J13" s="12">
        <v>0</v>
      </c>
      <c r="K13" s="17">
        <f t="shared" si="2"/>
        <v>0</v>
      </c>
      <c r="L13" s="15" t="str">
        <f t="shared" si="3"/>
        <v>F</v>
      </c>
      <c r="M13" s="18">
        <f t="shared" si="0"/>
        <v>0</v>
      </c>
      <c r="N13" s="9" t="str">
        <f t="shared" si="4"/>
        <v>KÉM</v>
      </c>
      <c r="O13" s="4" t="str">
        <f t="shared" si="5"/>
        <v>KHÔNG ĐẠT</v>
      </c>
    </row>
    <row r="14" spans="1:15" s="5" customFormat="1" ht="19.5" customHeight="1">
      <c r="A14" s="10">
        <v>5</v>
      </c>
      <c r="B14" s="22" t="s">
        <v>30</v>
      </c>
      <c r="C14" s="19" t="s">
        <v>16</v>
      </c>
      <c r="D14" s="20" t="s">
        <v>31</v>
      </c>
      <c r="E14" s="21">
        <v>35463</v>
      </c>
      <c r="F14" s="23">
        <v>0</v>
      </c>
      <c r="G14" s="23">
        <v>0</v>
      </c>
      <c r="H14" s="12"/>
      <c r="I14" s="12">
        <f t="shared" si="1"/>
        <v>0</v>
      </c>
      <c r="J14" s="12">
        <v>0</v>
      </c>
      <c r="K14" s="17">
        <f t="shared" si="2"/>
        <v>0</v>
      </c>
      <c r="L14" s="15" t="str">
        <f t="shared" si="3"/>
        <v>F</v>
      </c>
      <c r="M14" s="18">
        <f t="shared" si="0"/>
        <v>0</v>
      </c>
      <c r="N14" s="9" t="str">
        <f t="shared" si="4"/>
        <v>KÉM</v>
      </c>
      <c r="O14" s="4" t="str">
        <f t="shared" si="5"/>
        <v>KHÔNG ĐẠT</v>
      </c>
    </row>
    <row r="15" spans="1:15" s="5" customFormat="1" ht="19.5" customHeight="1">
      <c r="A15" s="10">
        <v>6</v>
      </c>
      <c r="B15" s="22" t="s">
        <v>32</v>
      </c>
      <c r="C15" s="19" t="s">
        <v>33</v>
      </c>
      <c r="D15" s="20" t="s">
        <v>34</v>
      </c>
      <c r="E15" s="21">
        <v>35533</v>
      </c>
      <c r="F15" s="23">
        <v>9</v>
      </c>
      <c r="G15" s="23">
        <v>0</v>
      </c>
      <c r="H15" s="12"/>
      <c r="I15" s="12">
        <f t="shared" si="1"/>
        <v>0</v>
      </c>
      <c r="J15" s="12">
        <v>3</v>
      </c>
      <c r="K15" s="17">
        <f t="shared" si="2"/>
        <v>3</v>
      </c>
      <c r="L15" s="15" t="str">
        <f t="shared" si="3"/>
        <v>F</v>
      </c>
      <c r="M15" s="18">
        <f t="shared" si="0"/>
        <v>0</v>
      </c>
      <c r="N15" s="9" t="str">
        <f t="shared" si="4"/>
        <v>KÉM</v>
      </c>
      <c r="O15" s="4" t="str">
        <f t="shared" si="5"/>
        <v>KHÔNG ĐẠT</v>
      </c>
    </row>
    <row r="16" spans="1:15" s="5" customFormat="1" ht="19.5" customHeight="1">
      <c r="A16" s="10">
        <v>7</v>
      </c>
      <c r="B16" s="22" t="s">
        <v>35</v>
      </c>
      <c r="C16" s="19" t="s">
        <v>36</v>
      </c>
      <c r="D16" s="20" t="s">
        <v>37</v>
      </c>
      <c r="E16" s="21">
        <v>35652</v>
      </c>
      <c r="F16" s="23">
        <v>6</v>
      </c>
      <c r="G16" s="23">
        <v>8.5</v>
      </c>
      <c r="H16" s="12"/>
      <c r="I16" s="12">
        <f t="shared" si="1"/>
        <v>8.5</v>
      </c>
      <c r="J16" s="12">
        <v>0</v>
      </c>
      <c r="K16" s="17">
        <f t="shared" si="2"/>
        <v>2.3</v>
      </c>
      <c r="L16" s="15" t="str">
        <f t="shared" si="3"/>
        <v>F</v>
      </c>
      <c r="M16" s="18">
        <f t="shared" si="0"/>
        <v>0</v>
      </c>
      <c r="N16" s="9" t="str">
        <f t="shared" si="4"/>
        <v>KÉM</v>
      </c>
      <c r="O16" s="4" t="str">
        <f t="shared" si="5"/>
        <v>KHÔNG ĐẠT</v>
      </c>
    </row>
    <row r="17" spans="1:15" s="5" customFormat="1" ht="19.5" customHeight="1">
      <c r="A17" s="10">
        <v>8</v>
      </c>
      <c r="B17" s="22" t="s">
        <v>38</v>
      </c>
      <c r="C17" s="19" t="s">
        <v>39</v>
      </c>
      <c r="D17" s="20" t="s">
        <v>40</v>
      </c>
      <c r="E17" s="21">
        <v>35107</v>
      </c>
      <c r="F17" s="23">
        <v>9</v>
      </c>
      <c r="G17" s="23">
        <v>8.5</v>
      </c>
      <c r="H17" s="12"/>
      <c r="I17" s="12">
        <f t="shared" si="1"/>
        <v>8.5</v>
      </c>
      <c r="J17" s="12">
        <v>3</v>
      </c>
      <c r="K17" s="17">
        <f t="shared" si="2"/>
        <v>4.7</v>
      </c>
      <c r="L17" s="15" t="str">
        <f t="shared" si="3"/>
        <v>D</v>
      </c>
      <c r="M17" s="18">
        <f t="shared" si="0"/>
        <v>1</v>
      </c>
      <c r="N17" s="9" t="str">
        <f t="shared" si="4"/>
        <v>TB YẾU</v>
      </c>
      <c r="O17" s="4" t="str">
        <f t="shared" si="5"/>
        <v>ĐẠT</v>
      </c>
    </row>
    <row r="18" spans="1:15" s="5" customFormat="1" ht="19.5" customHeight="1">
      <c r="A18" s="10">
        <v>9</v>
      </c>
      <c r="B18" s="22" t="s">
        <v>41</v>
      </c>
      <c r="C18" s="19" t="s">
        <v>42</v>
      </c>
      <c r="D18" s="20" t="s">
        <v>43</v>
      </c>
      <c r="E18" s="21">
        <v>35698</v>
      </c>
      <c r="F18" s="23">
        <v>10</v>
      </c>
      <c r="G18" s="23">
        <v>8.5</v>
      </c>
      <c r="H18" s="12"/>
      <c r="I18" s="12">
        <f t="shared" si="1"/>
        <v>8.5</v>
      </c>
      <c r="J18" s="12">
        <v>5.5</v>
      </c>
      <c r="K18" s="17">
        <f t="shared" si="2"/>
        <v>6.6</v>
      </c>
      <c r="L18" s="15" t="str">
        <f t="shared" si="3"/>
        <v>C</v>
      </c>
      <c r="M18" s="18">
        <f t="shared" si="0"/>
        <v>2</v>
      </c>
      <c r="N18" s="9" t="str">
        <f t="shared" si="4"/>
        <v>TB</v>
      </c>
      <c r="O18" s="4" t="str">
        <f t="shared" si="5"/>
        <v>ĐẠT</v>
      </c>
    </row>
    <row r="19" spans="1:15" s="5" customFormat="1" ht="19.5" customHeight="1">
      <c r="A19" s="10">
        <v>10</v>
      </c>
      <c r="B19" s="22" t="s">
        <v>44</v>
      </c>
      <c r="C19" s="19" t="s">
        <v>45</v>
      </c>
      <c r="D19" s="20" t="s">
        <v>46</v>
      </c>
      <c r="E19" s="21">
        <v>35628</v>
      </c>
      <c r="F19" s="23">
        <v>9</v>
      </c>
      <c r="G19" s="23">
        <v>8.5</v>
      </c>
      <c r="H19" s="12"/>
      <c r="I19" s="12">
        <f t="shared" si="1"/>
        <v>8.5</v>
      </c>
      <c r="J19" s="12">
        <v>3</v>
      </c>
      <c r="K19" s="17">
        <f t="shared" si="2"/>
        <v>4.7</v>
      </c>
      <c r="L19" s="15" t="str">
        <f t="shared" si="3"/>
        <v>D</v>
      </c>
      <c r="M19" s="18">
        <f t="shared" si="0"/>
        <v>1</v>
      </c>
      <c r="N19" s="9" t="str">
        <f t="shared" si="4"/>
        <v>TB YẾU</v>
      </c>
      <c r="O19" s="4" t="str">
        <f t="shared" si="5"/>
        <v>ĐẠT</v>
      </c>
    </row>
    <row r="20" spans="1:15" s="5" customFormat="1" ht="19.5" customHeight="1">
      <c r="A20" s="10">
        <v>11</v>
      </c>
      <c r="B20" s="22" t="s">
        <v>47</v>
      </c>
      <c r="C20" s="19" t="s">
        <v>48</v>
      </c>
      <c r="D20" s="20" t="s">
        <v>49</v>
      </c>
      <c r="E20" s="21">
        <v>35737</v>
      </c>
      <c r="F20" s="23">
        <v>8</v>
      </c>
      <c r="G20" s="23">
        <v>8.5</v>
      </c>
      <c r="H20" s="12"/>
      <c r="I20" s="12">
        <f t="shared" si="1"/>
        <v>8.5</v>
      </c>
      <c r="J20" s="12">
        <v>3</v>
      </c>
      <c r="K20" s="17">
        <f t="shared" si="2"/>
        <v>4.6</v>
      </c>
      <c r="L20" s="15" t="str">
        <f t="shared" si="3"/>
        <v>D</v>
      </c>
      <c r="M20" s="18">
        <f t="shared" si="0"/>
        <v>1</v>
      </c>
      <c r="N20" s="9" t="str">
        <f t="shared" si="4"/>
        <v>TB YẾU</v>
      </c>
      <c r="O20" s="4" t="str">
        <f t="shared" si="5"/>
        <v>ĐẠT</v>
      </c>
    </row>
    <row r="21" spans="2:14" ht="16.5">
      <c r="B21" s="3" t="s">
        <v>60</v>
      </c>
      <c r="K21" s="37"/>
      <c r="L21" s="37"/>
      <c r="M21" s="37"/>
      <c r="N21" s="37"/>
    </row>
    <row r="22" spans="2:14" ht="19.5" customHeight="1">
      <c r="B22" s="35" t="s">
        <v>55</v>
      </c>
      <c r="C22" s="35"/>
      <c r="D22" s="35"/>
      <c r="E22" s="35" t="s">
        <v>10</v>
      </c>
      <c r="F22" s="35"/>
      <c r="G22" s="35"/>
      <c r="H22" s="35" t="s">
        <v>11</v>
      </c>
      <c r="I22" s="35"/>
      <c r="J22" s="35"/>
      <c r="K22" s="24"/>
      <c r="L22" s="36" t="s">
        <v>59</v>
      </c>
      <c r="M22" s="36"/>
      <c r="N22" s="36"/>
    </row>
    <row r="23" spans="2:14" ht="15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</row>
    <row r="24" ht="15.75">
      <c r="C24" s="2"/>
    </row>
    <row r="26" ht="12" customHeight="1"/>
    <row r="27" spans="2:14" ht="24.75" customHeight="1">
      <c r="B27" s="35" t="s">
        <v>56</v>
      </c>
      <c r="C27" s="35"/>
      <c r="D27" s="11"/>
      <c r="E27" s="35" t="s">
        <v>73</v>
      </c>
      <c r="F27" s="35"/>
      <c r="G27" s="35"/>
      <c r="H27" s="35" t="s">
        <v>61</v>
      </c>
      <c r="I27" s="35"/>
      <c r="J27" s="35"/>
      <c r="K27" s="11"/>
      <c r="L27" s="35" t="s">
        <v>74</v>
      </c>
      <c r="M27" s="35"/>
      <c r="N27" s="35"/>
    </row>
  </sheetData>
  <sheetProtection/>
  <mergeCells count="26">
    <mergeCell ref="E3:N3"/>
    <mergeCell ref="E4:N4"/>
    <mergeCell ref="E5:N5"/>
    <mergeCell ref="E6:N6"/>
    <mergeCell ref="N8:O9"/>
    <mergeCell ref="A1:D1"/>
    <mergeCell ref="E1:N1"/>
    <mergeCell ref="A2:D2"/>
    <mergeCell ref="E2:N2"/>
    <mergeCell ref="F8:F9"/>
    <mergeCell ref="A8:A9"/>
    <mergeCell ref="B8:B9"/>
    <mergeCell ref="C8:D9"/>
    <mergeCell ref="E8:E9"/>
    <mergeCell ref="K8:M8"/>
    <mergeCell ref="K21:N21"/>
    <mergeCell ref="G8:I8"/>
    <mergeCell ref="J8:J9"/>
    <mergeCell ref="B22:D22"/>
    <mergeCell ref="E22:G22"/>
    <mergeCell ref="L22:N22"/>
    <mergeCell ref="B27:C27"/>
    <mergeCell ref="E27:G27"/>
    <mergeCell ref="H27:J27"/>
    <mergeCell ref="L27:N27"/>
    <mergeCell ref="H22:J22"/>
  </mergeCells>
  <printOptions/>
  <pageMargins left="0.24" right="0.19" top="0.36" bottom="0.59" header="0.27" footer="0.2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39" t="s">
        <v>1</v>
      </c>
      <c r="B1" s="39"/>
      <c r="C1" s="39"/>
      <c r="D1" s="39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40" t="s">
        <v>2</v>
      </c>
      <c r="B2" s="40"/>
      <c r="C2" s="40"/>
      <c r="D2" s="40"/>
      <c r="E2" s="35" t="s">
        <v>50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41" t="s">
        <v>18</v>
      </c>
      <c r="F3" s="41"/>
      <c r="G3" s="41"/>
      <c r="H3" s="41"/>
      <c r="I3" s="41"/>
      <c r="J3" s="41"/>
      <c r="K3" s="41"/>
      <c r="L3" s="41"/>
      <c r="M3" s="41"/>
      <c r="N3" s="41"/>
    </row>
    <row r="4" spans="5:14" ht="18.75" customHeight="1">
      <c r="E4" s="35" t="s">
        <v>62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8" t="s">
        <v>67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58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7" customFormat="1" ht="42" customHeight="1">
      <c r="A8" s="28" t="s">
        <v>0</v>
      </c>
      <c r="B8" s="28" t="s">
        <v>3</v>
      </c>
      <c r="C8" s="28" t="s">
        <v>4</v>
      </c>
      <c r="D8" s="28"/>
      <c r="E8" s="29" t="s">
        <v>5</v>
      </c>
      <c r="F8" s="30" t="s">
        <v>12</v>
      </c>
      <c r="G8" s="32" t="s">
        <v>57</v>
      </c>
      <c r="H8" s="33"/>
      <c r="I8" s="34"/>
      <c r="J8" s="30" t="s">
        <v>54</v>
      </c>
      <c r="K8" s="32" t="s">
        <v>9</v>
      </c>
      <c r="L8" s="33"/>
      <c r="M8" s="34"/>
      <c r="N8" s="42" t="s">
        <v>15</v>
      </c>
      <c r="O8" s="43"/>
    </row>
    <row r="9" spans="1:15" s="7" customFormat="1" ht="40.5" customHeight="1">
      <c r="A9" s="28"/>
      <c r="B9" s="28"/>
      <c r="C9" s="28"/>
      <c r="D9" s="28"/>
      <c r="E9" s="28"/>
      <c r="F9" s="31"/>
      <c r="G9" s="16" t="s">
        <v>52</v>
      </c>
      <c r="H9" s="13" t="s">
        <v>17</v>
      </c>
      <c r="I9" s="6" t="s">
        <v>8</v>
      </c>
      <c r="J9" s="31"/>
      <c r="K9" s="6" t="s">
        <v>13</v>
      </c>
      <c r="L9" s="6" t="s">
        <v>6</v>
      </c>
      <c r="M9" s="6" t="s">
        <v>14</v>
      </c>
      <c r="N9" s="44"/>
      <c r="O9" s="45"/>
    </row>
    <row r="10" spans="1:15" s="5" customFormat="1" ht="19.5" customHeight="1">
      <c r="A10" s="10">
        <v>1</v>
      </c>
      <c r="B10" s="22" t="s">
        <v>19</v>
      </c>
      <c r="C10" s="19" t="s">
        <v>20</v>
      </c>
      <c r="D10" s="20" t="s">
        <v>21</v>
      </c>
      <c r="E10" s="21">
        <v>34417</v>
      </c>
      <c r="F10" s="14">
        <v>6</v>
      </c>
      <c r="G10" s="12">
        <v>5</v>
      </c>
      <c r="H10" s="12"/>
      <c r="I10" s="12">
        <f>G10</f>
        <v>5</v>
      </c>
      <c r="J10" s="12">
        <v>6</v>
      </c>
      <c r="K10" s="17">
        <f>ROUND((J10*7+I10*2+F10)/10,1)</f>
        <v>5.8</v>
      </c>
      <c r="L10" s="15" t="str">
        <f>IF(K10&gt;=8.5,"A",IF(K10&gt;=7,"B",IF(K10&gt;=5.5,"C",IF(K10&gt;=4,"D",IF(AND(K10&lt;4,K10&gt;=0),"F",IF(AND(F10="",I10="",J10=""),"I",IF(OR(F10&lt;&gt;"",I10&lt;&gt;"",J10&lt;&gt;""),"X","R")))))))</f>
        <v>C</v>
      </c>
      <c r="M10" s="18">
        <f aca="true" t="shared" si="0" ref="M10:M20">IF(L10="A",4,IF(L10="B",3,IF(L10="C",2,IF(L10="D",1,0))))</f>
        <v>2</v>
      </c>
      <c r="N10" s="9" t="str">
        <f>IF(L10="A","GIỎI",IF(L10="B","KHÁ",IF(L10="C","TB",IF(L10="D","TB YẾU","KÉM"))))</f>
        <v>TB</v>
      </c>
      <c r="O10" s="4" t="str">
        <f>IF(OR(K10&lt;4,J10&lt;=2),"KHÔNG ĐẠT","ĐẠT")</f>
        <v>ĐẠT</v>
      </c>
    </row>
    <row r="11" spans="1:15" s="5" customFormat="1" ht="19.5" customHeight="1">
      <c r="A11" s="10">
        <v>2</v>
      </c>
      <c r="B11" s="22" t="s">
        <v>22</v>
      </c>
      <c r="C11" s="19" t="s">
        <v>23</v>
      </c>
      <c r="D11" s="20" t="s">
        <v>24</v>
      </c>
      <c r="E11" s="21">
        <v>35207</v>
      </c>
      <c r="F11" s="14">
        <v>6</v>
      </c>
      <c r="G11" s="12">
        <v>8</v>
      </c>
      <c r="H11" s="12"/>
      <c r="I11" s="12">
        <f aca="true" t="shared" si="1" ref="I11:I20">G11</f>
        <v>8</v>
      </c>
      <c r="J11" s="12">
        <v>7</v>
      </c>
      <c r="K11" s="17">
        <f aca="true" t="shared" si="2" ref="K11:K20">ROUND((J11*7+I11*2+F11)/10,1)</f>
        <v>7.1</v>
      </c>
      <c r="L11" s="15" t="str">
        <f aca="true" t="shared" si="3" ref="L11:L20">IF(K11&gt;=8.5,"A",IF(K11&gt;=7,"B",IF(K11&gt;=5.5,"C",IF(K11&gt;=4,"D",IF(AND(K11&lt;4,K11&gt;=0),"F",IF(AND(F11="",I11="",J11=""),"I",IF(OR(F11&lt;&gt;"",I11&lt;&gt;"",J11&lt;&gt;""),"X","R")))))))</f>
        <v>B</v>
      </c>
      <c r="M11" s="18">
        <f t="shared" si="0"/>
        <v>3</v>
      </c>
      <c r="N11" s="9" t="str">
        <f aca="true" t="shared" si="4" ref="N11:N20">IF(L11="A","GIỎI",IF(L11="B","KHÁ",IF(L11="C","TB",IF(L11="D","TB YẾU","KÉM"))))</f>
        <v>KHÁ</v>
      </c>
      <c r="O11" s="4" t="str">
        <f aca="true" t="shared" si="5" ref="O11:O20">IF(OR(K11&lt;4,J11&lt;=2),"KHÔNG ĐẠT","ĐẠT")</f>
        <v>ĐẠT</v>
      </c>
    </row>
    <row r="12" spans="1:15" s="5" customFormat="1" ht="19.5" customHeight="1">
      <c r="A12" s="10">
        <v>3</v>
      </c>
      <c r="B12" s="22" t="s">
        <v>25</v>
      </c>
      <c r="C12" s="19" t="s">
        <v>26</v>
      </c>
      <c r="D12" s="20" t="s">
        <v>27</v>
      </c>
      <c r="E12" s="21">
        <v>35485</v>
      </c>
      <c r="F12" s="14">
        <v>9</v>
      </c>
      <c r="G12" s="12">
        <v>9</v>
      </c>
      <c r="H12" s="12"/>
      <c r="I12" s="12">
        <f t="shared" si="1"/>
        <v>9</v>
      </c>
      <c r="J12" s="12">
        <v>6</v>
      </c>
      <c r="K12" s="17">
        <f t="shared" si="2"/>
        <v>6.9</v>
      </c>
      <c r="L12" s="15" t="str">
        <f t="shared" si="3"/>
        <v>C</v>
      </c>
      <c r="M12" s="18">
        <f t="shared" si="0"/>
        <v>2</v>
      </c>
      <c r="N12" s="9" t="str">
        <f t="shared" si="4"/>
        <v>TB</v>
      </c>
      <c r="O12" s="4" t="str">
        <f t="shared" si="5"/>
        <v>ĐẠT</v>
      </c>
    </row>
    <row r="13" spans="1:15" s="5" customFormat="1" ht="19.5" customHeight="1">
      <c r="A13" s="10">
        <v>4</v>
      </c>
      <c r="B13" s="22" t="s">
        <v>28</v>
      </c>
      <c r="C13" s="19" t="s">
        <v>29</v>
      </c>
      <c r="D13" s="20" t="s">
        <v>27</v>
      </c>
      <c r="E13" s="21">
        <v>34193</v>
      </c>
      <c r="F13" s="14">
        <v>0</v>
      </c>
      <c r="G13" s="12">
        <v>0</v>
      </c>
      <c r="H13" s="12"/>
      <c r="I13" s="12">
        <f t="shared" si="1"/>
        <v>0</v>
      </c>
      <c r="J13" s="12">
        <v>0</v>
      </c>
      <c r="K13" s="17">
        <f t="shared" si="2"/>
        <v>0</v>
      </c>
      <c r="L13" s="15" t="str">
        <f t="shared" si="3"/>
        <v>F</v>
      </c>
      <c r="M13" s="18">
        <f t="shared" si="0"/>
        <v>0</v>
      </c>
      <c r="N13" s="9" t="str">
        <f t="shared" si="4"/>
        <v>KÉM</v>
      </c>
      <c r="O13" s="4" t="str">
        <f t="shared" si="5"/>
        <v>KHÔNG ĐẠT</v>
      </c>
    </row>
    <row r="14" spans="1:15" s="5" customFormat="1" ht="19.5" customHeight="1">
      <c r="A14" s="10">
        <v>5</v>
      </c>
      <c r="B14" s="22" t="s">
        <v>30</v>
      </c>
      <c r="C14" s="19" t="s">
        <v>16</v>
      </c>
      <c r="D14" s="20" t="s">
        <v>31</v>
      </c>
      <c r="E14" s="21">
        <v>35463</v>
      </c>
      <c r="F14" s="14">
        <v>5</v>
      </c>
      <c r="G14" s="12">
        <v>0</v>
      </c>
      <c r="H14" s="12"/>
      <c r="I14" s="12">
        <f t="shared" si="1"/>
        <v>0</v>
      </c>
      <c r="J14" s="12">
        <v>0</v>
      </c>
      <c r="K14" s="17">
        <f t="shared" si="2"/>
        <v>0.5</v>
      </c>
      <c r="L14" s="15" t="str">
        <f t="shared" si="3"/>
        <v>F</v>
      </c>
      <c r="M14" s="18">
        <f t="shared" si="0"/>
        <v>0</v>
      </c>
      <c r="N14" s="9" t="str">
        <f t="shared" si="4"/>
        <v>KÉM</v>
      </c>
      <c r="O14" s="4" t="str">
        <f t="shared" si="5"/>
        <v>KHÔNG ĐẠT</v>
      </c>
    </row>
    <row r="15" spans="1:15" s="5" customFormat="1" ht="19.5" customHeight="1">
      <c r="A15" s="10">
        <v>6</v>
      </c>
      <c r="B15" s="22" t="s">
        <v>32</v>
      </c>
      <c r="C15" s="19" t="s">
        <v>33</v>
      </c>
      <c r="D15" s="20" t="s">
        <v>34</v>
      </c>
      <c r="E15" s="21">
        <v>35533</v>
      </c>
      <c r="F15" s="14">
        <v>8</v>
      </c>
      <c r="G15" s="12">
        <v>8</v>
      </c>
      <c r="H15" s="12"/>
      <c r="I15" s="12">
        <f t="shared" si="1"/>
        <v>8</v>
      </c>
      <c r="J15" s="12">
        <v>7</v>
      </c>
      <c r="K15" s="17">
        <f t="shared" si="2"/>
        <v>7.3</v>
      </c>
      <c r="L15" s="15" t="str">
        <f t="shared" si="3"/>
        <v>B</v>
      </c>
      <c r="M15" s="18">
        <f t="shared" si="0"/>
        <v>3</v>
      </c>
      <c r="N15" s="9" t="str">
        <f t="shared" si="4"/>
        <v>KHÁ</v>
      </c>
      <c r="O15" s="4" t="str">
        <f t="shared" si="5"/>
        <v>ĐẠT</v>
      </c>
    </row>
    <row r="16" spans="1:15" s="5" customFormat="1" ht="19.5" customHeight="1">
      <c r="A16" s="10">
        <v>7</v>
      </c>
      <c r="B16" s="22" t="s">
        <v>35</v>
      </c>
      <c r="C16" s="19" t="s">
        <v>36</v>
      </c>
      <c r="D16" s="20" t="s">
        <v>37</v>
      </c>
      <c r="E16" s="21">
        <v>35652</v>
      </c>
      <c r="F16" s="14">
        <v>5</v>
      </c>
      <c r="G16" s="12">
        <v>0</v>
      </c>
      <c r="H16" s="12"/>
      <c r="I16" s="12">
        <f t="shared" si="1"/>
        <v>0</v>
      </c>
      <c r="J16" s="12">
        <v>0</v>
      </c>
      <c r="K16" s="17">
        <f t="shared" si="2"/>
        <v>0.5</v>
      </c>
      <c r="L16" s="15" t="str">
        <f t="shared" si="3"/>
        <v>F</v>
      </c>
      <c r="M16" s="18">
        <f t="shared" si="0"/>
        <v>0</v>
      </c>
      <c r="N16" s="9" t="str">
        <f t="shared" si="4"/>
        <v>KÉM</v>
      </c>
      <c r="O16" s="4" t="str">
        <f t="shared" si="5"/>
        <v>KHÔNG ĐẠT</v>
      </c>
    </row>
    <row r="17" spans="1:15" s="5" customFormat="1" ht="19.5" customHeight="1">
      <c r="A17" s="10">
        <v>8</v>
      </c>
      <c r="B17" s="22" t="s">
        <v>38</v>
      </c>
      <c r="C17" s="19" t="s">
        <v>39</v>
      </c>
      <c r="D17" s="20" t="s">
        <v>40</v>
      </c>
      <c r="E17" s="21">
        <v>35107</v>
      </c>
      <c r="F17" s="14">
        <v>9</v>
      </c>
      <c r="G17" s="12">
        <v>8</v>
      </c>
      <c r="H17" s="12"/>
      <c r="I17" s="12">
        <f t="shared" si="1"/>
        <v>8</v>
      </c>
      <c r="J17" s="12">
        <v>7</v>
      </c>
      <c r="K17" s="17">
        <f t="shared" si="2"/>
        <v>7.4</v>
      </c>
      <c r="L17" s="15" t="str">
        <f t="shared" si="3"/>
        <v>B</v>
      </c>
      <c r="M17" s="18">
        <f t="shared" si="0"/>
        <v>3</v>
      </c>
      <c r="N17" s="9" t="str">
        <f t="shared" si="4"/>
        <v>KHÁ</v>
      </c>
      <c r="O17" s="4" t="str">
        <f t="shared" si="5"/>
        <v>ĐẠT</v>
      </c>
    </row>
    <row r="18" spans="1:15" s="5" customFormat="1" ht="19.5" customHeight="1">
      <c r="A18" s="10">
        <v>9</v>
      </c>
      <c r="B18" s="22" t="s">
        <v>41</v>
      </c>
      <c r="C18" s="19" t="s">
        <v>42</v>
      </c>
      <c r="D18" s="20" t="s">
        <v>43</v>
      </c>
      <c r="E18" s="21">
        <v>35698</v>
      </c>
      <c r="F18" s="14">
        <v>9</v>
      </c>
      <c r="G18" s="12">
        <v>8</v>
      </c>
      <c r="H18" s="12"/>
      <c r="I18" s="12">
        <f t="shared" si="1"/>
        <v>8</v>
      </c>
      <c r="J18" s="12">
        <v>8</v>
      </c>
      <c r="K18" s="17">
        <f t="shared" si="2"/>
        <v>8.1</v>
      </c>
      <c r="L18" s="15" t="str">
        <f t="shared" si="3"/>
        <v>B</v>
      </c>
      <c r="M18" s="18">
        <f t="shared" si="0"/>
        <v>3</v>
      </c>
      <c r="N18" s="9" t="str">
        <f t="shared" si="4"/>
        <v>KHÁ</v>
      </c>
      <c r="O18" s="4" t="str">
        <f t="shared" si="5"/>
        <v>ĐẠT</v>
      </c>
    </row>
    <row r="19" spans="1:15" s="5" customFormat="1" ht="19.5" customHeight="1">
      <c r="A19" s="10">
        <v>10</v>
      </c>
      <c r="B19" s="22" t="s">
        <v>44</v>
      </c>
      <c r="C19" s="19" t="s">
        <v>45</v>
      </c>
      <c r="D19" s="20" t="s">
        <v>46</v>
      </c>
      <c r="E19" s="21">
        <v>35628</v>
      </c>
      <c r="F19" s="14">
        <v>8</v>
      </c>
      <c r="G19" s="12">
        <v>8</v>
      </c>
      <c r="H19" s="12"/>
      <c r="I19" s="12">
        <f t="shared" si="1"/>
        <v>8</v>
      </c>
      <c r="J19" s="12">
        <v>5</v>
      </c>
      <c r="K19" s="17">
        <f t="shared" si="2"/>
        <v>5.9</v>
      </c>
      <c r="L19" s="15" t="str">
        <f t="shared" si="3"/>
        <v>C</v>
      </c>
      <c r="M19" s="18">
        <f t="shared" si="0"/>
        <v>2</v>
      </c>
      <c r="N19" s="9" t="str">
        <f t="shared" si="4"/>
        <v>TB</v>
      </c>
      <c r="O19" s="4" t="str">
        <f t="shared" si="5"/>
        <v>ĐẠT</v>
      </c>
    </row>
    <row r="20" spans="1:15" s="5" customFormat="1" ht="19.5" customHeight="1">
      <c r="A20" s="10">
        <v>11</v>
      </c>
      <c r="B20" s="22" t="s">
        <v>47</v>
      </c>
      <c r="C20" s="19" t="s">
        <v>48</v>
      </c>
      <c r="D20" s="20" t="s">
        <v>49</v>
      </c>
      <c r="E20" s="21">
        <v>35737</v>
      </c>
      <c r="F20" s="14">
        <v>8</v>
      </c>
      <c r="G20" s="12">
        <v>8</v>
      </c>
      <c r="H20" s="12"/>
      <c r="I20" s="12">
        <f t="shared" si="1"/>
        <v>8</v>
      </c>
      <c r="J20" s="12">
        <v>9</v>
      </c>
      <c r="K20" s="17">
        <f t="shared" si="2"/>
        <v>8.7</v>
      </c>
      <c r="L20" s="15" t="str">
        <f t="shared" si="3"/>
        <v>A</v>
      </c>
      <c r="M20" s="18">
        <f t="shared" si="0"/>
        <v>4</v>
      </c>
      <c r="N20" s="9" t="str">
        <f t="shared" si="4"/>
        <v>GIỎI</v>
      </c>
      <c r="O20" s="4" t="str">
        <f t="shared" si="5"/>
        <v>ĐẠT</v>
      </c>
    </row>
    <row r="21" spans="2:14" ht="16.5">
      <c r="B21" s="3" t="s">
        <v>60</v>
      </c>
      <c r="K21" s="37"/>
      <c r="L21" s="37"/>
      <c r="M21" s="37"/>
      <c r="N21" s="37"/>
    </row>
    <row r="22" spans="2:14" ht="19.5" customHeight="1">
      <c r="B22" s="35" t="s">
        <v>55</v>
      </c>
      <c r="C22" s="35"/>
      <c r="D22" s="35"/>
      <c r="E22" s="35" t="s">
        <v>10</v>
      </c>
      <c r="F22" s="35"/>
      <c r="G22" s="35"/>
      <c r="H22" s="35" t="s">
        <v>11</v>
      </c>
      <c r="I22" s="35"/>
      <c r="J22" s="35"/>
      <c r="K22" s="24"/>
      <c r="L22" s="36" t="s">
        <v>59</v>
      </c>
      <c r="M22" s="36"/>
      <c r="N22" s="36"/>
    </row>
    <row r="23" spans="2:14" ht="15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</row>
    <row r="24" ht="15.75">
      <c r="C24" s="2"/>
    </row>
    <row r="26" ht="12" customHeight="1"/>
    <row r="27" spans="2:14" ht="24.75" customHeight="1">
      <c r="B27" s="35" t="s">
        <v>56</v>
      </c>
      <c r="C27" s="35"/>
      <c r="D27" s="11"/>
      <c r="E27" s="35" t="s">
        <v>73</v>
      </c>
      <c r="F27" s="35"/>
      <c r="G27" s="35"/>
      <c r="H27" s="35" t="s">
        <v>61</v>
      </c>
      <c r="I27" s="35"/>
      <c r="J27" s="35"/>
      <c r="K27" s="11"/>
      <c r="L27" s="11" t="s">
        <v>74</v>
      </c>
      <c r="M27" s="11"/>
      <c r="N27" s="11"/>
    </row>
  </sheetData>
  <sheetProtection/>
  <mergeCells count="25">
    <mergeCell ref="K21:N21"/>
    <mergeCell ref="H22:J22"/>
    <mergeCell ref="B22:D22"/>
    <mergeCell ref="E22:G22"/>
    <mergeCell ref="L22:N22"/>
    <mergeCell ref="E6:N6"/>
    <mergeCell ref="J8:J9"/>
    <mergeCell ref="K8:M8"/>
    <mergeCell ref="N8:O9"/>
    <mergeCell ref="A8:A9"/>
    <mergeCell ref="B8:B9"/>
    <mergeCell ref="C8:D9"/>
    <mergeCell ref="E8:E9"/>
    <mergeCell ref="F8:F9"/>
    <mergeCell ref="G8:I8"/>
    <mergeCell ref="B27:C27"/>
    <mergeCell ref="E27:G27"/>
    <mergeCell ref="H27:J27"/>
    <mergeCell ref="E5:N5"/>
    <mergeCell ref="A1:D1"/>
    <mergeCell ref="E1:N1"/>
    <mergeCell ref="A2:D2"/>
    <mergeCell ref="E2:N2"/>
    <mergeCell ref="E3:N3"/>
    <mergeCell ref="E4:N4"/>
  </mergeCells>
  <printOptions/>
  <pageMargins left="0.37" right="0.34" top="0.57" bottom="0.16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4">
      <selection activeCell="I14" sqref="I14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4.421875" style="1" customWidth="1"/>
    <col min="4" max="4" width="8.00390625" style="1" customWidth="1"/>
    <col min="5" max="5" width="10.8515625" style="1" customWidth="1"/>
    <col min="6" max="6" width="12.421875" style="1" customWidth="1"/>
    <col min="7" max="7" width="6.7109375" style="1" customWidth="1"/>
    <col min="8" max="8" width="5.42187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7.140625" style="1" customWidth="1"/>
    <col min="15" max="15" width="13.421875" style="1" customWidth="1"/>
    <col min="16" max="16384" width="9.140625" style="1" customWidth="1"/>
  </cols>
  <sheetData>
    <row r="1" spans="1:14" ht="15.75">
      <c r="A1" s="39" t="s">
        <v>1</v>
      </c>
      <c r="B1" s="39"/>
      <c r="C1" s="39"/>
      <c r="D1" s="39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40" t="s">
        <v>2</v>
      </c>
      <c r="B2" s="40"/>
      <c r="C2" s="40"/>
      <c r="D2" s="40"/>
      <c r="E2" s="35" t="s">
        <v>50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41" t="s">
        <v>18</v>
      </c>
      <c r="F3" s="41"/>
      <c r="G3" s="41"/>
      <c r="H3" s="41"/>
      <c r="I3" s="41"/>
      <c r="J3" s="41"/>
      <c r="K3" s="41"/>
      <c r="L3" s="41"/>
      <c r="M3" s="41"/>
      <c r="N3" s="41"/>
    </row>
    <row r="4" spans="5:14" ht="18.75" customHeight="1">
      <c r="E4" s="35" t="s">
        <v>62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8" t="s">
        <v>76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77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7" customFormat="1" ht="42" customHeight="1">
      <c r="A8" s="28" t="s">
        <v>0</v>
      </c>
      <c r="B8" s="28" t="s">
        <v>3</v>
      </c>
      <c r="C8" s="28" t="s">
        <v>4</v>
      </c>
      <c r="D8" s="28"/>
      <c r="E8" s="29" t="s">
        <v>5</v>
      </c>
      <c r="F8" s="30" t="s">
        <v>12</v>
      </c>
      <c r="G8" s="32" t="s">
        <v>57</v>
      </c>
      <c r="H8" s="33"/>
      <c r="I8" s="34"/>
      <c r="J8" s="30" t="s">
        <v>54</v>
      </c>
      <c r="K8" s="32" t="s">
        <v>9</v>
      </c>
      <c r="L8" s="33"/>
      <c r="M8" s="34"/>
      <c r="N8" s="42" t="s">
        <v>15</v>
      </c>
      <c r="O8" s="43"/>
    </row>
    <row r="9" spans="1:15" s="7" customFormat="1" ht="40.5" customHeight="1">
      <c r="A9" s="28"/>
      <c r="B9" s="28"/>
      <c r="C9" s="28"/>
      <c r="D9" s="28"/>
      <c r="E9" s="28"/>
      <c r="F9" s="31"/>
      <c r="G9" s="16" t="s">
        <v>52</v>
      </c>
      <c r="H9" s="13" t="s">
        <v>17</v>
      </c>
      <c r="I9" s="6" t="s">
        <v>8</v>
      </c>
      <c r="J9" s="31"/>
      <c r="K9" s="6" t="s">
        <v>13</v>
      </c>
      <c r="L9" s="6" t="s">
        <v>6</v>
      </c>
      <c r="M9" s="6" t="s">
        <v>14</v>
      </c>
      <c r="N9" s="44"/>
      <c r="O9" s="45"/>
    </row>
    <row r="10" spans="1:15" s="5" customFormat="1" ht="19.5" customHeight="1">
      <c r="A10" s="10">
        <v>1</v>
      </c>
      <c r="B10" s="22" t="s">
        <v>19</v>
      </c>
      <c r="C10" s="19" t="s">
        <v>20</v>
      </c>
      <c r="D10" s="20" t="s">
        <v>21</v>
      </c>
      <c r="E10" s="21">
        <v>34417</v>
      </c>
      <c r="F10" s="14">
        <v>10</v>
      </c>
      <c r="G10" s="12">
        <v>7</v>
      </c>
      <c r="H10" s="12"/>
      <c r="I10" s="12">
        <f>G10</f>
        <v>7</v>
      </c>
      <c r="J10" s="12">
        <v>5</v>
      </c>
      <c r="K10" s="17">
        <f>ROUND((J10*7+I10*2+F10)/10,1)</f>
        <v>5.9</v>
      </c>
      <c r="L10" s="15" t="str">
        <f>IF(K10&gt;=8.5,"A",IF(K10&gt;=7,"B",IF(K10&gt;=5.5,"C",IF(K10&gt;=4,"D",IF(AND(K10&lt;4,K10&gt;=0),"F",IF(AND(F10="",I10="",J10=""),"I",IF(OR(F10&lt;&gt;"",I10&lt;&gt;"",J10&lt;&gt;""),"X","R")))))))</f>
        <v>C</v>
      </c>
      <c r="M10" s="18">
        <f aca="true" t="shared" si="0" ref="M10:M20">IF(L10="A",4,IF(L10="B",3,IF(L10="C",2,IF(L10="D",1,0))))</f>
        <v>2</v>
      </c>
      <c r="N10" s="9" t="str">
        <f>IF(L10="A","GIỎI",IF(L10="B","KHÁ",IF(L10="C","TB",IF(L10="D","TB YẾU","KÉM"))))</f>
        <v>TB</v>
      </c>
      <c r="O10" s="4" t="str">
        <f>IF(OR(K10&lt;4,J10&lt;=2),"KHÔNG ĐẠT","ĐẠT")</f>
        <v>ĐẠT</v>
      </c>
    </row>
    <row r="11" spans="1:15" s="5" customFormat="1" ht="19.5" customHeight="1">
      <c r="A11" s="10">
        <v>2</v>
      </c>
      <c r="B11" s="22" t="s">
        <v>22</v>
      </c>
      <c r="C11" s="19" t="s">
        <v>23</v>
      </c>
      <c r="D11" s="20" t="s">
        <v>24</v>
      </c>
      <c r="E11" s="21">
        <v>35207</v>
      </c>
      <c r="F11" s="14">
        <v>10</v>
      </c>
      <c r="G11" s="12">
        <v>7</v>
      </c>
      <c r="H11" s="12"/>
      <c r="I11" s="12">
        <f aca="true" t="shared" si="1" ref="I11:I20">G11</f>
        <v>7</v>
      </c>
      <c r="J11" s="12">
        <v>5</v>
      </c>
      <c r="K11" s="17">
        <f aca="true" t="shared" si="2" ref="K11:K20">ROUND((J11*7+I11*2+F11)/10,1)</f>
        <v>5.9</v>
      </c>
      <c r="L11" s="15" t="str">
        <f aca="true" t="shared" si="3" ref="L11:L20">IF(K11&gt;=8.5,"A",IF(K11&gt;=7,"B",IF(K11&gt;=5.5,"C",IF(K11&gt;=4,"D",IF(AND(K11&lt;4,K11&gt;=0),"F",IF(AND(F11="",I11="",J11=""),"I",IF(OR(F11&lt;&gt;"",I11&lt;&gt;"",J11&lt;&gt;""),"X","R")))))))</f>
        <v>C</v>
      </c>
      <c r="M11" s="18">
        <f t="shared" si="0"/>
        <v>2</v>
      </c>
      <c r="N11" s="9" t="str">
        <f aca="true" t="shared" si="4" ref="N11:N20">IF(L11="A","GIỎI",IF(L11="B","KHÁ",IF(L11="C","TB",IF(L11="D","TB YẾU","KÉM"))))</f>
        <v>TB</v>
      </c>
      <c r="O11" s="4" t="str">
        <f aca="true" t="shared" si="5" ref="O11:O20">IF(OR(K11&lt;4,J11&lt;=2),"KHÔNG ĐẠT","ĐẠT")</f>
        <v>ĐẠT</v>
      </c>
    </row>
    <row r="12" spans="1:15" s="5" customFormat="1" ht="19.5" customHeight="1">
      <c r="A12" s="10">
        <v>3</v>
      </c>
      <c r="B12" s="22" t="s">
        <v>25</v>
      </c>
      <c r="C12" s="19" t="s">
        <v>26</v>
      </c>
      <c r="D12" s="20" t="s">
        <v>27</v>
      </c>
      <c r="E12" s="21">
        <v>35485</v>
      </c>
      <c r="F12" s="14">
        <v>10</v>
      </c>
      <c r="G12" s="12">
        <v>7</v>
      </c>
      <c r="H12" s="12"/>
      <c r="I12" s="12">
        <f t="shared" si="1"/>
        <v>7</v>
      </c>
      <c r="J12" s="12">
        <v>4</v>
      </c>
      <c r="K12" s="17">
        <f t="shared" si="2"/>
        <v>5.2</v>
      </c>
      <c r="L12" s="15" t="str">
        <f t="shared" si="3"/>
        <v>D</v>
      </c>
      <c r="M12" s="18">
        <f t="shared" si="0"/>
        <v>1</v>
      </c>
      <c r="N12" s="9" t="str">
        <f t="shared" si="4"/>
        <v>TB YẾU</v>
      </c>
      <c r="O12" s="4" t="str">
        <f t="shared" si="5"/>
        <v>ĐẠT</v>
      </c>
    </row>
    <row r="13" spans="1:15" s="5" customFormat="1" ht="19.5" customHeight="1">
      <c r="A13" s="10">
        <v>4</v>
      </c>
      <c r="B13" s="22" t="s">
        <v>28</v>
      </c>
      <c r="C13" s="19" t="s">
        <v>29</v>
      </c>
      <c r="D13" s="20" t="s">
        <v>27</v>
      </c>
      <c r="E13" s="21">
        <v>34193</v>
      </c>
      <c r="F13" s="14">
        <v>0</v>
      </c>
      <c r="G13" s="12">
        <v>0</v>
      </c>
      <c r="H13" s="12"/>
      <c r="I13" s="12">
        <f t="shared" si="1"/>
        <v>0</v>
      </c>
      <c r="J13" s="12">
        <v>0</v>
      </c>
      <c r="K13" s="17">
        <f t="shared" si="2"/>
        <v>0</v>
      </c>
      <c r="L13" s="15" t="str">
        <f t="shared" si="3"/>
        <v>F</v>
      </c>
      <c r="M13" s="18">
        <f t="shared" si="0"/>
        <v>0</v>
      </c>
      <c r="N13" s="9" t="str">
        <f t="shared" si="4"/>
        <v>KÉM</v>
      </c>
      <c r="O13" s="4" t="str">
        <f t="shared" si="5"/>
        <v>KHÔNG ĐẠT</v>
      </c>
    </row>
    <row r="14" spans="1:15" s="5" customFormat="1" ht="19.5" customHeight="1">
      <c r="A14" s="10">
        <v>5</v>
      </c>
      <c r="B14" s="22" t="s">
        <v>30</v>
      </c>
      <c r="C14" s="19" t="s">
        <v>16</v>
      </c>
      <c r="D14" s="20" t="s">
        <v>31</v>
      </c>
      <c r="E14" s="21">
        <v>35463</v>
      </c>
      <c r="F14" s="14">
        <v>0</v>
      </c>
      <c r="G14" s="12">
        <v>0</v>
      </c>
      <c r="H14" s="12"/>
      <c r="I14" s="12">
        <f t="shared" si="1"/>
        <v>0</v>
      </c>
      <c r="J14" s="12">
        <v>0</v>
      </c>
      <c r="K14" s="17">
        <f t="shared" si="2"/>
        <v>0</v>
      </c>
      <c r="L14" s="15" t="str">
        <f t="shared" si="3"/>
        <v>F</v>
      </c>
      <c r="M14" s="18">
        <f t="shared" si="0"/>
        <v>0</v>
      </c>
      <c r="N14" s="9" t="str">
        <f t="shared" si="4"/>
        <v>KÉM</v>
      </c>
      <c r="O14" s="4" t="str">
        <f t="shared" si="5"/>
        <v>KHÔNG ĐẠT</v>
      </c>
    </row>
    <row r="15" spans="1:15" s="5" customFormat="1" ht="19.5" customHeight="1">
      <c r="A15" s="10">
        <v>6</v>
      </c>
      <c r="B15" s="22" t="s">
        <v>32</v>
      </c>
      <c r="C15" s="19" t="s">
        <v>33</v>
      </c>
      <c r="D15" s="20" t="s">
        <v>34</v>
      </c>
      <c r="E15" s="21">
        <v>35533</v>
      </c>
      <c r="F15" s="14">
        <v>10</v>
      </c>
      <c r="G15" s="12">
        <v>8</v>
      </c>
      <c r="H15" s="12"/>
      <c r="I15" s="12">
        <f t="shared" si="1"/>
        <v>8</v>
      </c>
      <c r="J15" s="12">
        <v>4</v>
      </c>
      <c r="K15" s="17">
        <f t="shared" si="2"/>
        <v>5.4</v>
      </c>
      <c r="L15" s="15" t="str">
        <f t="shared" si="3"/>
        <v>D</v>
      </c>
      <c r="M15" s="18">
        <f t="shared" si="0"/>
        <v>1</v>
      </c>
      <c r="N15" s="9" t="str">
        <f t="shared" si="4"/>
        <v>TB YẾU</v>
      </c>
      <c r="O15" s="4" t="str">
        <f t="shared" si="5"/>
        <v>ĐẠT</v>
      </c>
    </row>
    <row r="16" spans="1:15" s="5" customFormat="1" ht="19.5" customHeight="1">
      <c r="A16" s="10">
        <v>7</v>
      </c>
      <c r="B16" s="22" t="s">
        <v>35</v>
      </c>
      <c r="C16" s="19" t="s">
        <v>36</v>
      </c>
      <c r="D16" s="20" t="s">
        <v>37</v>
      </c>
      <c r="E16" s="21">
        <v>35652</v>
      </c>
      <c r="F16" s="14">
        <v>10</v>
      </c>
      <c r="G16" s="12">
        <v>8</v>
      </c>
      <c r="H16" s="12"/>
      <c r="I16" s="12">
        <f t="shared" si="1"/>
        <v>8</v>
      </c>
      <c r="J16" s="12">
        <v>0</v>
      </c>
      <c r="K16" s="17">
        <f t="shared" si="2"/>
        <v>2.6</v>
      </c>
      <c r="L16" s="15" t="str">
        <f t="shared" si="3"/>
        <v>F</v>
      </c>
      <c r="M16" s="18">
        <f t="shared" si="0"/>
        <v>0</v>
      </c>
      <c r="N16" s="9" t="str">
        <f t="shared" si="4"/>
        <v>KÉM</v>
      </c>
      <c r="O16" s="4" t="str">
        <f t="shared" si="5"/>
        <v>KHÔNG ĐẠT</v>
      </c>
    </row>
    <row r="17" spans="1:15" s="5" customFormat="1" ht="19.5" customHeight="1">
      <c r="A17" s="10">
        <v>8</v>
      </c>
      <c r="B17" s="22" t="s">
        <v>38</v>
      </c>
      <c r="C17" s="19" t="s">
        <v>39</v>
      </c>
      <c r="D17" s="20" t="s">
        <v>40</v>
      </c>
      <c r="E17" s="21">
        <v>35107</v>
      </c>
      <c r="F17" s="14">
        <v>10</v>
      </c>
      <c r="G17" s="12">
        <v>8</v>
      </c>
      <c r="H17" s="12"/>
      <c r="I17" s="12">
        <f t="shared" si="1"/>
        <v>8</v>
      </c>
      <c r="J17" s="12">
        <v>5</v>
      </c>
      <c r="K17" s="17">
        <f t="shared" si="2"/>
        <v>6.1</v>
      </c>
      <c r="L17" s="15" t="str">
        <f t="shared" si="3"/>
        <v>C</v>
      </c>
      <c r="M17" s="18">
        <f t="shared" si="0"/>
        <v>2</v>
      </c>
      <c r="N17" s="9" t="str">
        <f t="shared" si="4"/>
        <v>TB</v>
      </c>
      <c r="O17" s="4" t="str">
        <f t="shared" si="5"/>
        <v>ĐẠT</v>
      </c>
    </row>
    <row r="18" spans="1:15" s="5" customFormat="1" ht="19.5" customHeight="1">
      <c r="A18" s="10">
        <v>9</v>
      </c>
      <c r="B18" s="22" t="s">
        <v>41</v>
      </c>
      <c r="C18" s="19" t="s">
        <v>42</v>
      </c>
      <c r="D18" s="20" t="s">
        <v>43</v>
      </c>
      <c r="E18" s="21">
        <v>35698</v>
      </c>
      <c r="F18" s="14">
        <v>10</v>
      </c>
      <c r="G18" s="12">
        <v>8</v>
      </c>
      <c r="H18" s="12"/>
      <c r="I18" s="12">
        <f t="shared" si="1"/>
        <v>8</v>
      </c>
      <c r="J18" s="12">
        <v>9</v>
      </c>
      <c r="K18" s="17">
        <f t="shared" si="2"/>
        <v>8.9</v>
      </c>
      <c r="L18" s="15" t="str">
        <f t="shared" si="3"/>
        <v>A</v>
      </c>
      <c r="M18" s="18">
        <f t="shared" si="0"/>
        <v>4</v>
      </c>
      <c r="N18" s="9" t="str">
        <f t="shared" si="4"/>
        <v>GIỎI</v>
      </c>
      <c r="O18" s="4" t="str">
        <f t="shared" si="5"/>
        <v>ĐẠT</v>
      </c>
    </row>
    <row r="19" spans="1:15" s="5" customFormat="1" ht="19.5" customHeight="1">
      <c r="A19" s="10">
        <v>10</v>
      </c>
      <c r="B19" s="22" t="s">
        <v>44</v>
      </c>
      <c r="C19" s="19" t="s">
        <v>45</v>
      </c>
      <c r="D19" s="20" t="s">
        <v>46</v>
      </c>
      <c r="E19" s="21">
        <v>35628</v>
      </c>
      <c r="F19" s="14">
        <v>10</v>
      </c>
      <c r="G19" s="12">
        <v>8</v>
      </c>
      <c r="H19" s="12"/>
      <c r="I19" s="12">
        <f t="shared" si="1"/>
        <v>8</v>
      </c>
      <c r="J19" s="12">
        <v>7</v>
      </c>
      <c r="K19" s="17">
        <f t="shared" si="2"/>
        <v>7.5</v>
      </c>
      <c r="L19" s="15" t="str">
        <f t="shared" si="3"/>
        <v>B</v>
      </c>
      <c r="M19" s="18">
        <f t="shared" si="0"/>
        <v>3</v>
      </c>
      <c r="N19" s="9" t="str">
        <f t="shared" si="4"/>
        <v>KHÁ</v>
      </c>
      <c r="O19" s="4" t="str">
        <f t="shared" si="5"/>
        <v>ĐẠT</v>
      </c>
    </row>
    <row r="20" spans="1:15" s="5" customFormat="1" ht="19.5" customHeight="1">
      <c r="A20" s="10">
        <v>11</v>
      </c>
      <c r="B20" s="22" t="s">
        <v>47</v>
      </c>
      <c r="C20" s="19" t="s">
        <v>48</v>
      </c>
      <c r="D20" s="20" t="s">
        <v>49</v>
      </c>
      <c r="E20" s="21">
        <v>35737</v>
      </c>
      <c r="F20" s="14">
        <v>10</v>
      </c>
      <c r="G20" s="12">
        <v>8</v>
      </c>
      <c r="H20" s="12"/>
      <c r="I20" s="12">
        <f t="shared" si="1"/>
        <v>8</v>
      </c>
      <c r="J20" s="12">
        <v>4</v>
      </c>
      <c r="K20" s="17">
        <f t="shared" si="2"/>
        <v>5.4</v>
      </c>
      <c r="L20" s="15" t="str">
        <f t="shared" si="3"/>
        <v>D</v>
      </c>
      <c r="M20" s="18">
        <f t="shared" si="0"/>
        <v>1</v>
      </c>
      <c r="N20" s="9" t="str">
        <f t="shared" si="4"/>
        <v>TB YẾU</v>
      </c>
      <c r="O20" s="4" t="str">
        <f t="shared" si="5"/>
        <v>ĐẠT</v>
      </c>
    </row>
    <row r="21" spans="2:14" ht="16.5">
      <c r="B21" s="3" t="s">
        <v>60</v>
      </c>
      <c r="K21" s="37"/>
      <c r="L21" s="37"/>
      <c r="M21" s="37"/>
      <c r="N21" s="37"/>
    </row>
    <row r="22" spans="2:14" ht="19.5" customHeight="1">
      <c r="B22" s="35" t="s">
        <v>55</v>
      </c>
      <c r="C22" s="35"/>
      <c r="D22" s="35"/>
      <c r="E22" s="35" t="s">
        <v>10</v>
      </c>
      <c r="F22" s="35"/>
      <c r="G22" s="35"/>
      <c r="H22" s="35" t="s">
        <v>11</v>
      </c>
      <c r="I22" s="35"/>
      <c r="J22" s="35"/>
      <c r="K22" s="24"/>
      <c r="L22" s="36" t="s">
        <v>59</v>
      </c>
      <c r="M22" s="36"/>
      <c r="N22" s="36"/>
    </row>
    <row r="23" spans="2:14" ht="15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</row>
    <row r="24" ht="15.75">
      <c r="C24" s="2"/>
    </row>
    <row r="26" ht="12" customHeight="1"/>
    <row r="27" spans="2:14" ht="24.75" customHeight="1">
      <c r="B27" s="35" t="s">
        <v>56</v>
      </c>
      <c r="C27" s="35"/>
      <c r="D27" s="11"/>
      <c r="E27" s="35" t="s">
        <v>73</v>
      </c>
      <c r="F27" s="35"/>
      <c r="G27" s="35"/>
      <c r="H27" s="35" t="s">
        <v>61</v>
      </c>
      <c r="I27" s="35"/>
      <c r="J27" s="35"/>
      <c r="K27" s="11"/>
      <c r="L27" s="11" t="s">
        <v>74</v>
      </c>
      <c r="M27" s="11"/>
      <c r="N27" s="11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7:C27"/>
    <mergeCell ref="E27:G27"/>
    <mergeCell ref="H27:J27"/>
    <mergeCell ref="N8:O9"/>
    <mergeCell ref="K21:N21"/>
    <mergeCell ref="B22:D22"/>
    <mergeCell ref="E22:G22"/>
    <mergeCell ref="H22:J22"/>
    <mergeCell ref="L22:N22"/>
  </mergeCells>
  <printOptions/>
  <pageMargins left="0.19" right="0.27" top="0.75" bottom="0.4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AutoBVT</cp:lastModifiedBy>
  <cp:lastPrinted>2017-04-03T01:51:16Z</cp:lastPrinted>
  <dcterms:created xsi:type="dcterms:W3CDTF">2009-09-21T02:41:34Z</dcterms:created>
  <dcterms:modified xsi:type="dcterms:W3CDTF">2017-04-03T02:38:49Z</dcterms:modified>
  <cp:category/>
  <cp:version/>
  <cp:contentType/>
  <cp:contentStatus/>
</cp:coreProperties>
</file>