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95" windowHeight="9060"/>
  </bookViews>
  <sheets>
    <sheet name="TTHCM" sheetId="33" r:id="rId1"/>
    <sheet name="HKTMT" sheetId="32" r:id="rId2"/>
    <sheet name="VKT" sheetId="34" r:id="rId3"/>
    <sheet name="VSMT" sheetId="35" r:id="rId4"/>
    <sheet name="Thuy luc" sheetId="36" r:id="rId5"/>
    <sheet name="QTCN1" sheetId="39" r:id="rId6"/>
    <sheet name="ToánA3" sheetId="40" r:id="rId7"/>
    <sheet name="XSTK" sheetId="38" r:id="rId8"/>
  </sheets>
  <calcPr calcId="144525"/>
</workbook>
</file>

<file path=xl/calcChain.xml><?xml version="1.0" encoding="utf-8"?>
<calcChain xmlns="http://schemas.openxmlformats.org/spreadsheetml/2006/main">
  <c r="I11" i="33" l="1"/>
  <c r="I12" i="33"/>
  <c r="I10" i="33"/>
  <c r="I11" i="35"/>
  <c r="K11" i="35"/>
  <c r="I12" i="35"/>
  <c r="K12" i="35"/>
  <c r="I10" i="35"/>
  <c r="K10" i="35"/>
  <c r="O10" i="35"/>
  <c r="I11" i="39"/>
  <c r="I12" i="39"/>
  <c r="I10" i="39"/>
  <c r="I11" i="38"/>
  <c r="K11" i="38"/>
  <c r="I12" i="38"/>
  <c r="I10" i="38"/>
  <c r="I11" i="32"/>
  <c r="I12" i="32"/>
  <c r="I10" i="32"/>
  <c r="I11" i="36"/>
  <c r="K11" i="36"/>
  <c r="I12" i="36"/>
  <c r="I10" i="36"/>
  <c r="K10" i="36"/>
  <c r="I11" i="34"/>
  <c r="K11" i="34"/>
  <c r="I12" i="34"/>
  <c r="I10" i="34"/>
  <c r="I11" i="40"/>
  <c r="I12" i="40"/>
  <c r="I10" i="40"/>
  <c r="K10" i="40"/>
  <c r="L10" i="40"/>
  <c r="K12" i="36"/>
  <c r="L12" i="36"/>
  <c r="K12" i="38"/>
  <c r="L12" i="38"/>
  <c r="K10" i="38"/>
  <c r="L10" i="38"/>
  <c r="K12" i="40"/>
  <c r="L12" i="40"/>
  <c r="K11" i="40"/>
  <c r="O11" i="40"/>
  <c r="K12" i="39"/>
  <c r="L12" i="39"/>
  <c r="K11" i="39"/>
  <c r="O11" i="39"/>
  <c r="K10" i="39"/>
  <c r="L10" i="39"/>
  <c r="K12" i="34"/>
  <c r="L12" i="34"/>
  <c r="M12" i="34"/>
  <c r="K10" i="34"/>
  <c r="L10" i="34"/>
  <c r="K12" i="32"/>
  <c r="L12" i="32"/>
  <c r="K11" i="32"/>
  <c r="O11" i="32"/>
  <c r="K10" i="32"/>
  <c r="L10" i="32"/>
  <c r="K11" i="33"/>
  <c r="O11" i="33"/>
  <c r="K12" i="33"/>
  <c r="O12" i="33"/>
  <c r="K10" i="33"/>
  <c r="O10" i="33"/>
  <c r="O12" i="38"/>
  <c r="O12" i="34"/>
  <c r="O12" i="32"/>
  <c r="O10" i="40"/>
  <c r="L11" i="40"/>
  <c r="M11" i="40"/>
  <c r="O12" i="36"/>
  <c r="O10" i="34"/>
  <c r="O10" i="38"/>
  <c r="L11" i="32"/>
  <c r="M11" i="32"/>
  <c r="O12" i="39"/>
  <c r="O10" i="39"/>
  <c r="N12" i="34"/>
  <c r="M12" i="36"/>
  <c r="N12" i="36"/>
  <c r="O12" i="40"/>
  <c r="N12" i="38"/>
  <c r="M12" i="38"/>
  <c r="L11" i="33"/>
  <c r="L10" i="33"/>
  <c r="N10" i="33"/>
  <c r="N11" i="33"/>
  <c r="M11" i="33"/>
  <c r="M10" i="33"/>
  <c r="O12" i="35"/>
  <c r="L12" i="35"/>
  <c r="O11" i="35"/>
  <c r="L11" i="35"/>
  <c r="M11" i="35"/>
  <c r="L10" i="35"/>
  <c r="M10" i="35"/>
  <c r="N12" i="39"/>
  <c r="M12" i="39"/>
  <c r="N10" i="40"/>
  <c r="M10" i="40"/>
  <c r="L11" i="34"/>
  <c r="O11" i="34"/>
  <c r="M10" i="32"/>
  <c r="N10" i="32"/>
  <c r="O10" i="36"/>
  <c r="L10" i="36"/>
  <c r="L11" i="38"/>
  <c r="O11" i="38"/>
  <c r="N10" i="39"/>
  <c r="M10" i="39"/>
  <c r="M12" i="40"/>
  <c r="N12" i="40"/>
  <c r="N10" i="34"/>
  <c r="M10" i="34"/>
  <c r="N12" i="32"/>
  <c r="M12" i="32"/>
  <c r="N10" i="38"/>
  <c r="M10" i="38"/>
  <c r="O11" i="36"/>
  <c r="L11" i="36"/>
  <c r="N11" i="32"/>
  <c r="L12" i="33"/>
  <c r="L11" i="39"/>
  <c r="O10" i="32"/>
  <c r="N11" i="40"/>
  <c r="M12" i="35"/>
  <c r="N12" i="35"/>
  <c r="N11" i="35"/>
  <c r="N10" i="35"/>
  <c r="N11" i="36"/>
  <c r="M11" i="36"/>
  <c r="M11" i="39"/>
  <c r="N11" i="39"/>
  <c r="N11" i="38"/>
  <c r="M11" i="38"/>
  <c r="M12" i="33"/>
  <c r="N12" i="33"/>
  <c r="M10" i="36"/>
  <c r="N10" i="36"/>
  <c r="M11" i="34"/>
  <c r="N11" i="34"/>
</calcChain>
</file>

<file path=xl/sharedStrings.xml><?xml version="1.0" encoding="utf-8"?>
<sst xmlns="http://schemas.openxmlformats.org/spreadsheetml/2006/main" count="352" uniqueCount="61">
  <si>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</si>
  <si>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</si>
  <si>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</si>
  <si>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</si>
  <si>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</si>
  <si>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</si>
  <si>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</si>
  <si>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</si>
  <si>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</si>
  <si>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</si>
  <si>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</si>
  <si>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</si>
  <si>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</si>
  <si>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</si>
  <si>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</si>
  <si>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</si>
  <si>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</si>
  <si>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KIỂM TRA ĐỊNH KỲ (M2 - HS2)</t>
  </si>
  <si>
    <t>ĐIỂM THI KẾT THÚC HỌC PHẦN (M3 - HS 7)</t>
  </si>
  <si>
    <t>Xác nhận của Phòng ĐT - KHCN</t>
  </si>
  <si>
    <t>ThS. Vũ Trung Kiên</t>
  </si>
  <si>
    <t>Người dò điểm</t>
  </si>
  <si>
    <t>ThS. Hà Thị Ngọc Diệu</t>
  </si>
  <si>
    <t>LỚP: CÔNG NGHỆ KỸ THUẬT MÔI TRƯỜNG K8</t>
  </si>
  <si>
    <t>NIÊN KHÓA: 2016 - 2020</t>
  </si>
  <si>
    <t>16Q101106</t>
  </si>
  <si>
    <t>Đặng Tiến</t>
  </si>
  <si>
    <t>Trung</t>
  </si>
  <si>
    <t>31.12.1997</t>
  </si>
  <si>
    <t>16Q101108</t>
  </si>
  <si>
    <t>Trần Ngọc Hoài</t>
  </si>
  <si>
    <t>Nhi</t>
  </si>
  <si>
    <t>01.05.1998</t>
  </si>
  <si>
    <t>16Q101109</t>
  </si>
  <si>
    <t>Bùi Thị Phương</t>
  </si>
  <si>
    <t>Thảo</t>
  </si>
  <si>
    <t>27.10.1998</t>
  </si>
  <si>
    <t>Giảng viên: Nguyễn Thị Thanh Hải</t>
  </si>
  <si>
    <t xml:space="preserve"> M 2.2</t>
  </si>
  <si>
    <t>Giảng viên: Đoàn Thị Lan</t>
  </si>
  <si>
    <t>Giảng viên: Nguyễn Thị Phượng</t>
  </si>
  <si>
    <t>ThS. Nguyễn Thị Thi</t>
  </si>
  <si>
    <t>ThS. Nguyễn Ngọc Thuỷ Tiên</t>
  </si>
  <si>
    <t>Học kỳ I - Năm học: 2017 - 2018</t>
  </si>
  <si>
    <t>HỌC PHẦN: Tư tưởng Hồ Chí Minh                     SỐ TÍN CHỈ: 2</t>
  </si>
  <si>
    <t>Danh sách này gồm có 3 sinh viên./.</t>
  </si>
  <si>
    <t>HỌC PHẦN: Hoá kỹ thuật môi trường                  SỐ TÍN CHỈ: 3</t>
  </si>
  <si>
    <t>Giảng viên: Trần Thị Cúc Phương</t>
  </si>
  <si>
    <t>HỌC PHẦN: Vẽ kỹ thuật và vẽ kỹ thuật trên MVT               SỐ TÍN CHỈ: 2</t>
  </si>
  <si>
    <t>HỌC PHẦN: Thuỷ lực môi trường               SỐ TÍN CHỈ: 2</t>
  </si>
  <si>
    <t>Giảng viên: Tạ Quang Tài</t>
  </si>
  <si>
    <t>HỌC PHẦN: Vi sinh môi trường               SỐ TÍN CHỈ: 2</t>
  </si>
  <si>
    <t>HỌC PHẦN: Quá trình công nghệ môi trường 1                   SỐ TÍN CHỈ: 2</t>
  </si>
  <si>
    <t>Giảng viên: Võ Thị Yên Bình</t>
  </si>
  <si>
    <t>HỌC PHẦN: Toán cao cấp A3                   SỐ TÍN CHỈ: 2</t>
  </si>
  <si>
    <t>Giảng viên: Nguyễn Đắc Liêm</t>
  </si>
  <si>
    <t>HỌC PHẦN: Xác suất thống kê                SỐ TÍN CHỈ: 2</t>
  </si>
  <si>
    <t>Giảng viên: Võ Quang Mẫn</t>
  </si>
  <si>
    <t>ĐIỂM KIỂM TRA ĐỊNH KỲ (M2 - HS 4)</t>
  </si>
  <si>
    <t>ĐIỂM THI KẾT THÚC HỌC PHẦN (M3 - HS 5)</t>
  </si>
  <si>
    <t xml:space="preserve">   TH         M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</si>
</sst>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83" formatCode="0.0"/>
  </numFmts>
  <fonts count="11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3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83" fontId="5" fillId="0" borderId="1" xfId="0" applyNumberFormat="1" applyFont="1" applyBorder="1" applyAlignment="1">
      <alignment horizontal="center" vertical="center" wrapText="1"/>
    </xf>
    <xf numFmtId="183" fontId="3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83" fontId="4" fillId="0" borderId="0" xfId="0" applyNumberFormat="1" applyFont="1" applyAlignment="1">
      <alignment horizontal="center"/>
    </xf>
    <xf numFmtId="183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183" fontId="3" fillId="0" borderId="1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/>
    </xf>
    <xf numFmtId="183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">
    <cellStyle name="Comma" xfId="1" builtinId="3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40881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40882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40883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40884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40885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57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58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59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60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61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62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63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64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65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66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67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68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69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70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1571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25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26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27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28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29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30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31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32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33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34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35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36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37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38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6739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07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08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09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10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11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12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13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14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15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16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17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18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19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20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0821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31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32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33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34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35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36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37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38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39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40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41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42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43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44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45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46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47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48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49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50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51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52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53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54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55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56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57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58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59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2160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479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480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481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482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8483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03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04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05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06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59507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527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528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529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530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 macro="" textlink="">
      <xdr:nvSpPr>
        <xdr:cNvPr id="60531" name="Line 2"/>
        <xdr:cNvSpPr>
          <a:spLocks noChangeShapeType="1"/>
        </xdr:cNvSpPr>
      </xdr:nvSpPr>
      <xdr:spPr bwMode="auto">
        <a:xfrm>
          <a:off x="704850" y="4476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G8" sqref="G8:I8"/>
    </sheetView>
  </sheetViews>
  <sheetFormatPr defaultRowHeight="15.75" x14ac:dyDescent="0.25"/>
  <cols>
    <col min="1" max="1" width="5.7109375" style="1" customWidth="1"/>
    <col min="2" max="2" width="10.7109375" style="1" customWidth="1"/>
    <col min="3" max="3" width="14.85546875" style="1" customWidth="1"/>
    <col min="4" max="4" width="6.140625" style="1" customWidth="1"/>
    <col min="5" max="5" width="11.140625" style="1" customWidth="1"/>
    <col min="6" max="6" width="9.42578125" style="1" customWidth="1"/>
    <col min="7" max="7" width="7.28515625" style="1" customWidth="1"/>
    <col min="8" max="8" width="8.14062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10.42578125" style="1" customWidth="1"/>
    <col min="15" max="15" width="13.140625" style="1" customWidth="1"/>
    <col min="16" max="16384" width="9.140625" style="1"/>
  </cols>
  <sheetData>
    <row r="1" spans="1:15" x14ac:dyDescent="0.25">
      <c r="A1" s="35" t="s">
        <v>1</v>
      </c>
      <c r="B1" s="35"/>
      <c r="C1" s="35"/>
      <c r="D1" s="35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6" t="s">
        <v>2</v>
      </c>
      <c r="B2" s="36"/>
      <c r="C2" s="36"/>
      <c r="D2" s="36"/>
      <c r="E2" s="33" t="s">
        <v>23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7" t="s">
        <v>24</v>
      </c>
      <c r="F3" s="37"/>
      <c r="G3" s="37"/>
      <c r="H3" s="37"/>
      <c r="I3" s="37"/>
      <c r="J3" s="37"/>
      <c r="K3" s="37"/>
      <c r="L3" s="37"/>
      <c r="M3" s="37"/>
      <c r="N3" s="37"/>
    </row>
    <row r="4" spans="1:15" ht="18.75" customHeight="1" x14ac:dyDescent="0.25">
      <c r="E4" s="33" t="s">
        <v>43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46" t="s">
        <v>44</v>
      </c>
      <c r="F5" s="46"/>
      <c r="G5" s="46"/>
      <c r="H5" s="46"/>
      <c r="I5" s="46"/>
      <c r="J5" s="46"/>
      <c r="K5" s="46"/>
      <c r="L5" s="46"/>
      <c r="M5" s="46"/>
      <c r="N5" s="46"/>
    </row>
    <row r="6" spans="1:15" ht="15.75" customHeight="1" x14ac:dyDescent="0.25">
      <c r="E6" s="46" t="s">
        <v>37</v>
      </c>
      <c r="F6" s="46"/>
      <c r="G6" s="46"/>
      <c r="H6" s="46"/>
      <c r="I6" s="46"/>
      <c r="J6" s="46"/>
      <c r="K6" s="46"/>
      <c r="L6" s="46"/>
      <c r="M6" s="46"/>
      <c r="N6" s="46"/>
    </row>
    <row r="7" spans="1:15" ht="10.5" customHeight="1" x14ac:dyDescent="0.25"/>
    <row r="8" spans="1:15" s="5" customFormat="1" ht="42" customHeight="1" x14ac:dyDescent="0.2">
      <c r="A8" s="38" t="s">
        <v>0</v>
      </c>
      <c r="B8" s="38" t="s">
        <v>3</v>
      </c>
      <c r="C8" s="38" t="s">
        <v>4</v>
      </c>
      <c r="D8" s="38"/>
      <c r="E8" s="40" t="s">
        <v>5</v>
      </c>
      <c r="F8" s="41" t="s">
        <v>10</v>
      </c>
      <c r="G8" s="43" t="s">
        <v>17</v>
      </c>
      <c r="H8" s="44"/>
      <c r="I8" s="45"/>
      <c r="J8" s="41" t="s">
        <v>18</v>
      </c>
      <c r="K8" s="43" t="s">
        <v>9</v>
      </c>
      <c r="L8" s="44"/>
      <c r="M8" s="45"/>
      <c r="N8" s="47" t="s">
        <v>13</v>
      </c>
      <c r="O8" s="48"/>
    </row>
    <row r="9" spans="1:15" s="5" customFormat="1" ht="38.25" customHeight="1" x14ac:dyDescent="0.2">
      <c r="A9" s="38"/>
      <c r="B9" s="38"/>
      <c r="C9" s="38"/>
      <c r="D9" s="38"/>
      <c r="E9" s="38"/>
      <c r="F9" s="42"/>
      <c r="G9" s="13" t="s">
        <v>16</v>
      </c>
      <c r="H9" s="13" t="s">
        <v>38</v>
      </c>
      <c r="I9" s="4" t="s">
        <v>8</v>
      </c>
      <c r="J9" s="42"/>
      <c r="K9" s="4" t="s">
        <v>11</v>
      </c>
      <c r="L9" s="4" t="s">
        <v>6</v>
      </c>
      <c r="M9" s="4" t="s">
        <v>12</v>
      </c>
      <c r="N9" s="49"/>
      <c r="O9" s="50"/>
    </row>
    <row r="10" spans="1:15" s="3" customFormat="1" ht="20.100000000000001" customHeight="1" x14ac:dyDescent="0.25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8</v>
      </c>
      <c r="G10" s="14">
        <v>8</v>
      </c>
      <c r="H10" s="14"/>
      <c r="I10" s="14">
        <f>G10</f>
        <v>8</v>
      </c>
      <c r="J10" s="14">
        <v>9</v>
      </c>
      <c r="K10" s="20">
        <f>ROUND((J10*7+I10*2+F10)/10,1)</f>
        <v>8.6999999999999993</v>
      </c>
      <c r="L10" s="11" t="str">
        <f>IF(K10&gt;=8.5,"A",IF(K10&gt;=7,"B",IF(K10&gt;=5.5,"C",IF(K10&gt;=4,"D",IF(AND(K10&lt;4,K10&gt;=0),"F",IF(AND(F10="",I10="",J10=""),"I",IF(OR(F10&lt;&gt;"",I10&lt;&gt;"",J10&lt;&gt;""),"X","R")))))))</f>
        <v>A</v>
      </c>
      <c r="M10" s="12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32" customFormat="1" ht="20.100000000000001" customHeight="1" x14ac:dyDescent="0.25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8</v>
      </c>
      <c r="G11" s="26">
        <v>8</v>
      </c>
      <c r="H11" s="26"/>
      <c r="I11" s="14">
        <f>G11</f>
        <v>8</v>
      </c>
      <c r="J11" s="26">
        <v>9</v>
      </c>
      <c r="K11" s="27">
        <f>ROUND((J11*7+I11*2+F11)/10,1)</f>
        <v>8.6999999999999993</v>
      </c>
      <c r="L11" s="28" t="str">
        <f>IF(K11&gt;=8.5,"A",IF(K11&gt;=7,"B",IF(K11&gt;=5.5,"C",IF(K11&gt;=4,"D",IF(AND(K11&lt;4,K11&gt;=0),"F",IF(AND(F11="",I11="",J11=""),"I",IF(OR(F11&lt;&gt;"",I11&lt;&gt;"",J11&lt;&gt;""),"X","R")))))))</f>
        <v>A</v>
      </c>
      <c r="M11" s="29">
        <f>IF(L11="A",4,IF(L11="B",3,IF(L11="C",2,IF(L11="D",1,0))))</f>
        <v>4</v>
      </c>
      <c r="N11" s="30" t="str">
        <f>IF(L11="A","GIỎI",IF(L11="B","KHÁ",IF(L11="C","TB",IF(L11="D","TB YẾU","KÉM"))))</f>
        <v>GIỎI</v>
      </c>
      <c r="O11" s="31" t="str">
        <f>IF(OR(K11&lt;4,J11&lt;=2),"KHÔNG ĐẠT","ĐẠT")</f>
        <v>ĐẠT</v>
      </c>
    </row>
    <row r="12" spans="1:15" s="3" customFormat="1" ht="20.100000000000001" customHeight="1" x14ac:dyDescent="0.25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9</v>
      </c>
      <c r="G12" s="14">
        <v>8</v>
      </c>
      <c r="H12" s="14"/>
      <c r="I12" s="14">
        <f>G12</f>
        <v>8</v>
      </c>
      <c r="J12" s="14">
        <v>4</v>
      </c>
      <c r="K12" s="20">
        <f>ROUND((J12*7+I12*2+F12)/10,1)</f>
        <v>5.3</v>
      </c>
      <c r="L12" s="11" t="str">
        <f>IF(K12&gt;=8.5,"A",IF(K12&gt;=7,"B",IF(K12&gt;=5.5,"C",IF(K12&gt;=4,"D",IF(AND(K12&lt;4,K12&gt;=0),"F",IF(AND(F12="",I12="",J12=""),"I",IF(OR(F12&lt;&gt;"",I12&lt;&gt;"",J12&lt;&gt;""),"X","R")))))))</f>
        <v>D</v>
      </c>
      <c r="M12" s="12">
        <f>IF(L12="A",4,IF(L12="B",3,IF(L12="C",2,IF(L12="D",1,0))))</f>
        <v>1</v>
      </c>
      <c r="N12" s="7" t="str">
        <f>IF(L12="A","GIỎI",IF(L12="B","KHÁ",IF(L12="C","TB",IF(L12="D","TB YẾU","KÉM"))))</f>
        <v>TB YẾU</v>
      </c>
      <c r="O12" s="2" t="str">
        <f>IF(OR(K12&lt;4,J12&lt;=2),"KHÔNG ĐẠT","ĐẠT")</f>
        <v>ĐẠT</v>
      </c>
    </row>
    <row r="13" spans="1:15" ht="30.75" customHeight="1" x14ac:dyDescent="0.25">
      <c r="B13" s="39" t="s">
        <v>45</v>
      </c>
      <c r="C13" s="39"/>
      <c r="D13" s="39"/>
      <c r="E13" s="39"/>
    </row>
    <row r="14" spans="1:15" ht="30.75" customHeight="1" x14ac:dyDescent="0.25">
      <c r="B14" s="21"/>
      <c r="C14" s="21"/>
      <c r="D14" s="21"/>
      <c r="E14" s="21"/>
    </row>
    <row r="15" spans="1:15" x14ac:dyDescent="0.25">
      <c r="B15" s="18" t="s">
        <v>19</v>
      </c>
      <c r="C15" s="8"/>
      <c r="D15" s="8"/>
      <c r="E15" s="33" t="s">
        <v>14</v>
      </c>
      <c r="F15" s="33"/>
      <c r="H15" s="17"/>
      <c r="I15" s="34" t="s">
        <v>15</v>
      </c>
      <c r="J15" s="34"/>
      <c r="K15" s="34"/>
      <c r="M15" s="34" t="s">
        <v>21</v>
      </c>
      <c r="N15" s="34"/>
      <c r="O15" s="34"/>
    </row>
    <row r="16" spans="1:15" x14ac:dyDescent="0.2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x14ac:dyDescent="0.2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x14ac:dyDescent="0.2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x14ac:dyDescent="0.2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x14ac:dyDescent="0.25">
      <c r="B20" s="33" t="s">
        <v>20</v>
      </c>
      <c r="C20" s="33"/>
      <c r="D20" s="18"/>
      <c r="E20" s="34" t="s">
        <v>22</v>
      </c>
      <c r="F20" s="34"/>
      <c r="G20" s="34"/>
      <c r="H20" s="19"/>
      <c r="I20" s="34" t="s">
        <v>41</v>
      </c>
      <c r="J20" s="34"/>
      <c r="K20" s="34"/>
      <c r="M20" s="34" t="s">
        <v>42</v>
      </c>
      <c r="N20" s="34"/>
      <c r="O20" s="34"/>
    </row>
    <row r="21" spans="2:15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mergeCells count="25">
    <mergeCell ref="G8:I8"/>
    <mergeCell ref="I15:K15"/>
    <mergeCell ref="E5:N5"/>
    <mergeCell ref="E6:N6"/>
    <mergeCell ref="J8:J9"/>
    <mergeCell ref="K8:M8"/>
    <mergeCell ref="N8:O9"/>
    <mergeCell ref="M15:O15"/>
    <mergeCell ref="A8:A9"/>
    <mergeCell ref="B13:E13"/>
    <mergeCell ref="E15:F15"/>
    <mergeCell ref="B8:B9"/>
    <mergeCell ref="C8:D9"/>
    <mergeCell ref="E8:E9"/>
    <mergeCell ref="F8:F9"/>
    <mergeCell ref="B20:C20"/>
    <mergeCell ref="E20:G20"/>
    <mergeCell ref="I20:K20"/>
    <mergeCell ref="M20:O20"/>
    <mergeCell ref="A1:D1"/>
    <mergeCell ref="E1:N1"/>
    <mergeCell ref="A2:D2"/>
    <mergeCell ref="E2:N2"/>
    <mergeCell ref="E3:N3"/>
    <mergeCell ref="E4:N4"/>
  </mergeCells>
  <pageMargins left="0.2" right="0.16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13" sqref="J13"/>
    </sheetView>
  </sheetViews>
  <sheetFormatPr defaultRowHeight="15.75" x14ac:dyDescent="0.25"/>
  <cols>
    <col min="1" max="1" width="5.7109375" style="1" customWidth="1"/>
    <col min="2" max="2" width="10.7109375" style="1" customWidth="1"/>
    <col min="3" max="3" width="14.85546875" style="1" customWidth="1"/>
    <col min="4" max="4" width="6.140625" style="1" customWidth="1"/>
    <col min="5" max="5" width="11.140625" style="1" customWidth="1"/>
    <col min="6" max="6" width="9.42578125" style="1" customWidth="1"/>
    <col min="7" max="7" width="7.28515625" style="1" customWidth="1"/>
    <col min="8" max="8" width="8.14062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10.42578125" style="1" customWidth="1"/>
    <col min="15" max="15" width="13.140625" style="1" customWidth="1"/>
    <col min="16" max="16384" width="9.140625" style="1"/>
  </cols>
  <sheetData>
    <row r="1" spans="1:15" x14ac:dyDescent="0.25">
      <c r="A1" s="35" t="s">
        <v>1</v>
      </c>
      <c r="B1" s="35"/>
      <c r="C1" s="35"/>
      <c r="D1" s="35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6" t="s">
        <v>2</v>
      </c>
      <c r="B2" s="36"/>
      <c r="C2" s="36"/>
      <c r="D2" s="36"/>
      <c r="E2" s="33" t="s">
        <v>23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7" t="s">
        <v>24</v>
      </c>
      <c r="F3" s="37"/>
      <c r="G3" s="37"/>
      <c r="H3" s="37"/>
      <c r="I3" s="37"/>
      <c r="J3" s="37"/>
      <c r="K3" s="37"/>
      <c r="L3" s="37"/>
      <c r="M3" s="37"/>
      <c r="N3" s="37"/>
    </row>
    <row r="4" spans="1:15" ht="18.75" customHeight="1" x14ac:dyDescent="0.25">
      <c r="E4" s="33" t="s">
        <v>43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46" t="s">
        <v>46</v>
      </c>
      <c r="F5" s="46"/>
      <c r="G5" s="46"/>
      <c r="H5" s="46"/>
      <c r="I5" s="46"/>
      <c r="J5" s="46"/>
      <c r="K5" s="46"/>
      <c r="L5" s="46"/>
      <c r="M5" s="46"/>
      <c r="N5" s="46"/>
    </row>
    <row r="6" spans="1:15" ht="15.75" customHeight="1" x14ac:dyDescent="0.25">
      <c r="E6" s="46" t="s">
        <v>47</v>
      </c>
      <c r="F6" s="46"/>
      <c r="G6" s="46"/>
      <c r="H6" s="46"/>
      <c r="I6" s="46"/>
      <c r="J6" s="46"/>
      <c r="K6" s="46"/>
      <c r="L6" s="46"/>
      <c r="M6" s="46"/>
      <c r="N6" s="46"/>
    </row>
    <row r="7" spans="1:15" ht="10.5" customHeight="1" x14ac:dyDescent="0.25"/>
    <row r="8" spans="1:15" s="5" customFormat="1" ht="42" customHeight="1" x14ac:dyDescent="0.2">
      <c r="A8" s="38" t="s">
        <v>0</v>
      </c>
      <c r="B8" s="38" t="s">
        <v>3</v>
      </c>
      <c r="C8" s="38" t="s">
        <v>4</v>
      </c>
      <c r="D8" s="38"/>
      <c r="E8" s="40" t="s">
        <v>5</v>
      </c>
      <c r="F8" s="41" t="s">
        <v>10</v>
      </c>
      <c r="G8" s="43" t="s">
        <v>17</v>
      </c>
      <c r="H8" s="44"/>
      <c r="I8" s="45"/>
      <c r="J8" s="41" t="s">
        <v>18</v>
      </c>
      <c r="K8" s="43" t="s">
        <v>9</v>
      </c>
      <c r="L8" s="44"/>
      <c r="M8" s="45"/>
      <c r="N8" s="47" t="s">
        <v>13</v>
      </c>
      <c r="O8" s="48"/>
    </row>
    <row r="9" spans="1:15" s="5" customFormat="1" ht="38.25" customHeight="1" x14ac:dyDescent="0.2">
      <c r="A9" s="38"/>
      <c r="B9" s="38"/>
      <c r="C9" s="38"/>
      <c r="D9" s="38"/>
      <c r="E9" s="38"/>
      <c r="F9" s="42"/>
      <c r="G9" s="13" t="s">
        <v>16</v>
      </c>
      <c r="H9" s="13" t="s">
        <v>38</v>
      </c>
      <c r="I9" s="4" t="s">
        <v>8</v>
      </c>
      <c r="J9" s="42"/>
      <c r="K9" s="4" t="s">
        <v>11</v>
      </c>
      <c r="L9" s="4" t="s">
        <v>6</v>
      </c>
      <c r="M9" s="4" t="s">
        <v>12</v>
      </c>
      <c r="N9" s="49"/>
      <c r="O9" s="50"/>
    </row>
    <row r="10" spans="1:15" s="3" customFormat="1" ht="20.100000000000001" customHeight="1" x14ac:dyDescent="0.25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8</v>
      </c>
      <c r="G10" s="14">
        <v>8.5</v>
      </c>
      <c r="H10" s="14"/>
      <c r="I10" s="14">
        <f>G10</f>
        <v>8.5</v>
      </c>
      <c r="J10" s="14">
        <v>6.5</v>
      </c>
      <c r="K10" s="20">
        <f>ROUND((J10*7+I10*2+F10)/10,1)</f>
        <v>7.1</v>
      </c>
      <c r="L10" s="11" t="str">
        <f>IF(K10&gt;=8.5,"A",IF(K10&gt;=7,"B",IF(K10&gt;=5.5,"C",IF(K10&gt;=4,"D",IF(AND(K10&lt;4,K10&gt;=0),"F",IF(AND(F10="",I10="",J10=""),"I",IF(OR(F10&lt;&gt;"",I10&lt;&gt;"",J10&lt;&gt;""),"X","R")))))))</f>
        <v>B</v>
      </c>
      <c r="M10" s="12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2" customFormat="1" ht="20.100000000000001" customHeight="1" x14ac:dyDescent="0.25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10</v>
      </c>
      <c r="G11" s="14">
        <v>8.5</v>
      </c>
      <c r="H11" s="26"/>
      <c r="I11" s="14">
        <f>G11</f>
        <v>8.5</v>
      </c>
      <c r="J11" s="26">
        <v>7</v>
      </c>
      <c r="K11" s="27">
        <f>ROUND((J11*7+I11*2+F11)/10,1)</f>
        <v>7.6</v>
      </c>
      <c r="L11" s="28" t="str">
        <f>IF(K11&gt;=8.5,"A",IF(K11&gt;=7,"B",IF(K11&gt;=5.5,"C",IF(K11&gt;=4,"D",IF(AND(K11&lt;4,K11&gt;=0),"F",IF(AND(F11="",I11="",J11=""),"I",IF(OR(F11&lt;&gt;"",I11&lt;&gt;"",J11&lt;&gt;""),"X","R")))))))</f>
        <v>B</v>
      </c>
      <c r="M11" s="29">
        <f>IF(L11="A",4,IF(L11="B",3,IF(L11="C",2,IF(L11="D",1,0))))</f>
        <v>3</v>
      </c>
      <c r="N11" s="30" t="str">
        <f>IF(L11="A","GIỎI",IF(L11="B","KHÁ",IF(L11="C","TB",IF(L11="D","TB YẾU","KÉM"))))</f>
        <v>KHÁ</v>
      </c>
      <c r="O11" s="31" t="str">
        <f>IF(OR(K11&lt;4,J11&lt;=2),"KHÔNG ĐẠT","ĐẠT")</f>
        <v>ĐẠT</v>
      </c>
    </row>
    <row r="12" spans="1:15" s="3" customFormat="1" ht="20.100000000000001" customHeight="1" x14ac:dyDescent="0.25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8</v>
      </c>
      <c r="G12" s="14">
        <v>8.5</v>
      </c>
      <c r="H12" s="14"/>
      <c r="I12" s="14">
        <f>G12</f>
        <v>8.5</v>
      </c>
      <c r="J12" s="14">
        <v>5</v>
      </c>
      <c r="K12" s="20">
        <f>ROUND((J12*7+I12*2+F12)/10,1)</f>
        <v>6</v>
      </c>
      <c r="L12" s="11" t="str">
        <f>IF(K12&gt;=8.5,"A",IF(K12&gt;=7,"B",IF(K12&gt;=5.5,"C",IF(K12&gt;=4,"D",IF(AND(K12&lt;4,K12&gt;=0),"F",IF(AND(F12="",I12="",J12=""),"I",IF(OR(F12&lt;&gt;"",I12&lt;&gt;"",J12&lt;&gt;""),"X","R")))))))</f>
        <v>C</v>
      </c>
      <c r="M12" s="12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15" ht="30.75" customHeight="1" x14ac:dyDescent="0.25">
      <c r="B13" s="39" t="s">
        <v>45</v>
      </c>
      <c r="C13" s="39"/>
      <c r="D13" s="39"/>
      <c r="E13" s="39"/>
    </row>
    <row r="14" spans="1:15" ht="30.75" customHeight="1" x14ac:dyDescent="0.25">
      <c r="B14" s="21"/>
      <c r="C14" s="21"/>
      <c r="D14" s="21"/>
      <c r="E14" s="21"/>
    </row>
    <row r="15" spans="1:15" x14ac:dyDescent="0.25">
      <c r="B15" s="18" t="s">
        <v>19</v>
      </c>
      <c r="C15" s="8"/>
      <c r="D15" s="8"/>
      <c r="E15" s="33" t="s">
        <v>14</v>
      </c>
      <c r="F15" s="33"/>
      <c r="H15" s="17"/>
      <c r="I15" s="34" t="s">
        <v>15</v>
      </c>
      <c r="J15" s="34"/>
      <c r="K15" s="34"/>
      <c r="M15" s="34" t="s">
        <v>21</v>
      </c>
      <c r="N15" s="34"/>
      <c r="O15" s="34"/>
    </row>
    <row r="16" spans="1:15" x14ac:dyDescent="0.2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x14ac:dyDescent="0.2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x14ac:dyDescent="0.2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x14ac:dyDescent="0.2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x14ac:dyDescent="0.25">
      <c r="B20" s="33" t="s">
        <v>20</v>
      </c>
      <c r="C20" s="33"/>
      <c r="D20" s="18"/>
      <c r="E20" s="34" t="s">
        <v>22</v>
      </c>
      <c r="F20" s="34"/>
      <c r="G20" s="34"/>
      <c r="H20" s="19"/>
      <c r="I20" s="34" t="s">
        <v>41</v>
      </c>
      <c r="J20" s="34"/>
      <c r="K20" s="34"/>
      <c r="M20" s="34" t="s">
        <v>42</v>
      </c>
      <c r="N20" s="34"/>
      <c r="O20" s="34"/>
    </row>
    <row r="21" spans="2:15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mergeCells count="25">
    <mergeCell ref="B13:E13"/>
    <mergeCell ref="E15:F15"/>
    <mergeCell ref="I15:K15"/>
    <mergeCell ref="M15:O15"/>
    <mergeCell ref="B20:C20"/>
    <mergeCell ref="E20:G20"/>
    <mergeCell ref="I20:K20"/>
    <mergeCell ref="M20:O20"/>
    <mergeCell ref="E5:N5"/>
    <mergeCell ref="E6:N6"/>
    <mergeCell ref="A1:D1"/>
    <mergeCell ref="E1:N1"/>
    <mergeCell ref="A2:D2"/>
    <mergeCell ref="E2:N2"/>
    <mergeCell ref="E3:N3"/>
    <mergeCell ref="E4:N4"/>
    <mergeCell ref="F8:F9"/>
    <mergeCell ref="G8:I8"/>
    <mergeCell ref="J8:J9"/>
    <mergeCell ref="N8:O9"/>
    <mergeCell ref="K8:M8"/>
    <mergeCell ref="A8:A9"/>
    <mergeCell ref="C8:D9"/>
    <mergeCell ref="B8:B9"/>
    <mergeCell ref="E8:E9"/>
  </mergeCells>
  <pageMargins left="0.54" right="0.2" top="0.75" bottom="0.75" header="0.44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13" sqref="J13"/>
    </sheetView>
  </sheetViews>
  <sheetFormatPr defaultRowHeight="15.75" x14ac:dyDescent="0.25"/>
  <cols>
    <col min="1" max="1" width="5.7109375" style="1" customWidth="1"/>
    <col min="2" max="2" width="10.7109375" style="1" customWidth="1"/>
    <col min="3" max="3" width="14.85546875" style="1" customWidth="1"/>
    <col min="4" max="4" width="6.140625" style="1" customWidth="1"/>
    <col min="5" max="5" width="11.140625" style="1" customWidth="1"/>
    <col min="6" max="6" width="9.42578125" style="1" customWidth="1"/>
    <col min="7" max="7" width="7.28515625" style="1" customWidth="1"/>
    <col min="8" max="8" width="8.14062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10.42578125" style="1" customWidth="1"/>
    <col min="15" max="15" width="13.140625" style="1" customWidth="1"/>
    <col min="16" max="16384" width="9.140625" style="1"/>
  </cols>
  <sheetData>
    <row r="1" spans="1:15" x14ac:dyDescent="0.25">
      <c r="A1" s="35" t="s">
        <v>1</v>
      </c>
      <c r="B1" s="35"/>
      <c r="C1" s="35"/>
      <c r="D1" s="35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6" t="s">
        <v>2</v>
      </c>
      <c r="B2" s="36"/>
      <c r="C2" s="36"/>
      <c r="D2" s="36"/>
      <c r="E2" s="33" t="s">
        <v>23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7" t="s">
        <v>24</v>
      </c>
      <c r="F3" s="37"/>
      <c r="G3" s="37"/>
      <c r="H3" s="37"/>
      <c r="I3" s="37"/>
      <c r="J3" s="37"/>
      <c r="K3" s="37"/>
      <c r="L3" s="37"/>
      <c r="M3" s="37"/>
      <c r="N3" s="37"/>
    </row>
    <row r="4" spans="1:15" ht="18.75" customHeight="1" x14ac:dyDescent="0.25">
      <c r="E4" s="33" t="s">
        <v>43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46" t="s">
        <v>48</v>
      </c>
      <c r="F5" s="46"/>
      <c r="G5" s="46"/>
      <c r="H5" s="46"/>
      <c r="I5" s="46"/>
      <c r="J5" s="46"/>
      <c r="K5" s="46"/>
      <c r="L5" s="46"/>
      <c r="M5" s="46"/>
      <c r="N5" s="46"/>
    </row>
    <row r="6" spans="1:15" ht="15.75" customHeight="1" x14ac:dyDescent="0.25">
      <c r="E6" s="46" t="s">
        <v>39</v>
      </c>
      <c r="F6" s="46"/>
      <c r="G6" s="46"/>
      <c r="H6" s="46"/>
      <c r="I6" s="46"/>
      <c r="J6" s="46"/>
      <c r="K6" s="46"/>
      <c r="L6" s="46"/>
      <c r="M6" s="46"/>
      <c r="N6" s="46"/>
    </row>
    <row r="7" spans="1:15" ht="10.5" customHeight="1" x14ac:dyDescent="0.25"/>
    <row r="8" spans="1:15" s="5" customFormat="1" ht="42" customHeight="1" x14ac:dyDescent="0.2">
      <c r="A8" s="38" t="s">
        <v>0</v>
      </c>
      <c r="B8" s="38" t="s">
        <v>3</v>
      </c>
      <c r="C8" s="38" t="s">
        <v>4</v>
      </c>
      <c r="D8" s="38"/>
      <c r="E8" s="40" t="s">
        <v>5</v>
      </c>
      <c r="F8" s="41" t="s">
        <v>10</v>
      </c>
      <c r="G8" s="43" t="s">
        <v>17</v>
      </c>
      <c r="H8" s="44"/>
      <c r="I8" s="45"/>
      <c r="J8" s="41" t="s">
        <v>18</v>
      </c>
      <c r="K8" s="43" t="s">
        <v>9</v>
      </c>
      <c r="L8" s="44"/>
      <c r="M8" s="45"/>
      <c r="N8" s="47" t="s">
        <v>13</v>
      </c>
      <c r="O8" s="48"/>
    </row>
    <row r="9" spans="1:15" s="5" customFormat="1" ht="38.25" customHeight="1" x14ac:dyDescent="0.2">
      <c r="A9" s="38"/>
      <c r="B9" s="38"/>
      <c r="C9" s="38"/>
      <c r="D9" s="38"/>
      <c r="E9" s="38"/>
      <c r="F9" s="42"/>
      <c r="G9" s="13" t="s">
        <v>16</v>
      </c>
      <c r="H9" s="13" t="s">
        <v>38</v>
      </c>
      <c r="I9" s="4" t="s">
        <v>8</v>
      </c>
      <c r="J9" s="42"/>
      <c r="K9" s="4" t="s">
        <v>11</v>
      </c>
      <c r="L9" s="4" t="s">
        <v>6</v>
      </c>
      <c r="M9" s="4" t="s">
        <v>12</v>
      </c>
      <c r="N9" s="49"/>
      <c r="O9" s="50"/>
    </row>
    <row r="10" spans="1:15" s="3" customFormat="1" ht="20.100000000000001" customHeight="1" x14ac:dyDescent="0.25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9</v>
      </c>
      <c r="G10" s="14">
        <v>8.9</v>
      </c>
      <c r="H10" s="14"/>
      <c r="I10" s="14">
        <f>G10</f>
        <v>8.9</v>
      </c>
      <c r="J10" s="14">
        <v>8.5</v>
      </c>
      <c r="K10" s="20">
        <f>ROUND((J10*7+I10*2+F10)/10,1)</f>
        <v>8.6</v>
      </c>
      <c r="L10" s="11" t="str">
        <f>IF(K10&gt;=8.5,"A",IF(K10&gt;=7,"B",IF(K10&gt;=5.5,"C",IF(K10&gt;=4,"D",IF(AND(K10&lt;4,K10&gt;=0),"F",IF(AND(F10="",I10="",J10=""),"I",IF(OR(F10&lt;&gt;"",I10&lt;&gt;"",J10&lt;&gt;""),"X","R")))))))</f>
        <v>A</v>
      </c>
      <c r="M10" s="12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32" customFormat="1" ht="20.100000000000001" customHeight="1" x14ac:dyDescent="0.25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10</v>
      </c>
      <c r="G11" s="26">
        <v>9.5</v>
      </c>
      <c r="H11" s="26"/>
      <c r="I11" s="14">
        <f>G11</f>
        <v>9.5</v>
      </c>
      <c r="J11" s="26">
        <v>8.5</v>
      </c>
      <c r="K11" s="27">
        <f>ROUND((J11*7+I11*2+F11)/10,1)</f>
        <v>8.9</v>
      </c>
      <c r="L11" s="28" t="str">
        <f>IF(K11&gt;=8.5,"A",IF(K11&gt;=7,"B",IF(K11&gt;=5.5,"C",IF(K11&gt;=4,"D",IF(AND(K11&lt;4,K11&gt;=0),"F",IF(AND(F11="",I11="",J11=""),"I",IF(OR(F11&lt;&gt;"",I11&lt;&gt;"",J11&lt;&gt;""),"X","R")))))))</f>
        <v>A</v>
      </c>
      <c r="M11" s="29">
        <f>IF(L11="A",4,IF(L11="B",3,IF(L11="C",2,IF(L11="D",1,0))))</f>
        <v>4</v>
      </c>
      <c r="N11" s="30" t="str">
        <f>IF(L11="A","GIỎI",IF(L11="B","KHÁ",IF(L11="C","TB",IF(L11="D","TB YẾU","KÉM"))))</f>
        <v>GIỎI</v>
      </c>
      <c r="O11" s="31" t="str">
        <f>IF(OR(K11&lt;4,J11&lt;=2),"KHÔNG ĐẠT","ĐẠT")</f>
        <v>ĐẠT</v>
      </c>
    </row>
    <row r="12" spans="1:15" s="3" customFormat="1" ht="20.100000000000001" customHeight="1" x14ac:dyDescent="0.25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9.5</v>
      </c>
      <c r="G12" s="14">
        <v>9</v>
      </c>
      <c r="H12" s="14"/>
      <c r="I12" s="14">
        <f>G12</f>
        <v>9</v>
      </c>
      <c r="J12" s="14">
        <v>7</v>
      </c>
      <c r="K12" s="20">
        <f>ROUND((J12*7+I12*2+F12)/10,1)</f>
        <v>7.7</v>
      </c>
      <c r="L12" s="11" t="str">
        <f>IF(K12&gt;=8.5,"A",IF(K12&gt;=7,"B",IF(K12&gt;=5.5,"C",IF(K12&gt;=4,"D",IF(AND(K12&lt;4,K12&gt;=0),"F",IF(AND(F12="",I12="",J12=""),"I",IF(OR(F12&lt;&gt;"",I12&lt;&gt;"",J12&lt;&gt;""),"X","R")))))))</f>
        <v>B</v>
      </c>
      <c r="M12" s="12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ht="30.75" customHeight="1" x14ac:dyDescent="0.25">
      <c r="B13" s="39" t="s">
        <v>45</v>
      </c>
      <c r="C13" s="39"/>
      <c r="D13" s="39"/>
      <c r="E13" s="39"/>
    </row>
    <row r="14" spans="1:15" ht="30.75" customHeight="1" x14ac:dyDescent="0.25">
      <c r="B14" s="21"/>
      <c r="C14" s="21"/>
      <c r="D14" s="21"/>
      <c r="E14" s="21"/>
    </row>
    <row r="15" spans="1:15" x14ac:dyDescent="0.25">
      <c r="B15" s="18" t="s">
        <v>19</v>
      </c>
      <c r="C15" s="8"/>
      <c r="D15" s="8"/>
      <c r="E15" s="33" t="s">
        <v>14</v>
      </c>
      <c r="F15" s="33"/>
      <c r="H15" s="17"/>
      <c r="I15" s="34" t="s">
        <v>15</v>
      </c>
      <c r="J15" s="34"/>
      <c r="K15" s="34"/>
      <c r="M15" s="34" t="s">
        <v>21</v>
      </c>
      <c r="N15" s="34"/>
      <c r="O15" s="34"/>
    </row>
    <row r="16" spans="1:15" x14ac:dyDescent="0.2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x14ac:dyDescent="0.2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x14ac:dyDescent="0.2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x14ac:dyDescent="0.2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x14ac:dyDescent="0.25">
      <c r="B20" s="33" t="s">
        <v>20</v>
      </c>
      <c r="C20" s="33"/>
      <c r="D20" s="18"/>
      <c r="E20" s="34" t="s">
        <v>22</v>
      </c>
      <c r="F20" s="34"/>
      <c r="G20" s="34"/>
      <c r="H20" s="19"/>
      <c r="I20" s="34" t="s">
        <v>41</v>
      </c>
      <c r="J20" s="34"/>
      <c r="K20" s="34"/>
      <c r="M20" s="34" t="s">
        <v>42</v>
      </c>
      <c r="N20" s="34"/>
      <c r="O20" s="34"/>
    </row>
    <row r="21" spans="2:15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mergeCells count="25">
    <mergeCell ref="E15:F15"/>
    <mergeCell ref="I15:K15"/>
    <mergeCell ref="M15:O15"/>
    <mergeCell ref="B20:C20"/>
    <mergeCell ref="E20:G20"/>
    <mergeCell ref="I20:K20"/>
    <mergeCell ref="M20:O20"/>
    <mergeCell ref="K8:M8"/>
    <mergeCell ref="A1:D1"/>
    <mergeCell ref="E1:N1"/>
    <mergeCell ref="A2:D2"/>
    <mergeCell ref="E2:N2"/>
    <mergeCell ref="E3:N3"/>
    <mergeCell ref="E4:N4"/>
    <mergeCell ref="N8:O9"/>
    <mergeCell ref="B13:E13"/>
    <mergeCell ref="E5:N5"/>
    <mergeCell ref="E6:N6"/>
    <mergeCell ref="A8:A9"/>
    <mergeCell ref="B8:B9"/>
    <mergeCell ref="C8:D9"/>
    <mergeCell ref="E8:E9"/>
    <mergeCell ref="F8:F9"/>
    <mergeCell ref="G8:I8"/>
    <mergeCell ref="J8:J9"/>
  </mergeCells>
  <pageMargins left="0.64" right="0.3" top="0.75" bottom="0.75" header="0.32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H13" sqref="H13"/>
    </sheetView>
  </sheetViews>
  <sheetFormatPr defaultRowHeight="15.75" x14ac:dyDescent="0.25"/>
  <cols>
    <col min="1" max="1" width="5.7109375" style="1" customWidth="1"/>
    <col min="2" max="2" width="10.7109375" style="1" customWidth="1"/>
    <col min="3" max="3" width="14.85546875" style="1" customWidth="1"/>
    <col min="4" max="4" width="6.140625" style="1" customWidth="1"/>
    <col min="5" max="5" width="11.140625" style="1" customWidth="1"/>
    <col min="6" max="6" width="9.42578125" style="1" customWidth="1"/>
    <col min="7" max="7" width="7.28515625" style="1" customWidth="1"/>
    <col min="8" max="8" width="8.14062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10.42578125" style="1" customWidth="1"/>
    <col min="15" max="15" width="12" style="1" customWidth="1"/>
    <col min="16" max="16384" width="9.140625" style="1"/>
  </cols>
  <sheetData>
    <row r="1" spans="1:15" x14ac:dyDescent="0.25">
      <c r="A1" s="35" t="s">
        <v>1</v>
      </c>
      <c r="B1" s="35"/>
      <c r="C1" s="35"/>
      <c r="D1" s="35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6" t="s">
        <v>2</v>
      </c>
      <c r="B2" s="36"/>
      <c r="C2" s="36"/>
      <c r="D2" s="36"/>
      <c r="E2" s="33" t="s">
        <v>23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7" t="s">
        <v>24</v>
      </c>
      <c r="F3" s="37"/>
      <c r="G3" s="37"/>
      <c r="H3" s="37"/>
      <c r="I3" s="37"/>
      <c r="J3" s="37"/>
      <c r="K3" s="37"/>
      <c r="L3" s="37"/>
      <c r="M3" s="37"/>
      <c r="N3" s="37"/>
    </row>
    <row r="4" spans="1:15" ht="18.75" customHeight="1" x14ac:dyDescent="0.25">
      <c r="E4" s="33" t="s">
        <v>43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46" t="s">
        <v>51</v>
      </c>
      <c r="F5" s="46"/>
      <c r="G5" s="46"/>
      <c r="H5" s="46"/>
      <c r="I5" s="46"/>
      <c r="J5" s="46"/>
      <c r="K5" s="46"/>
      <c r="L5" s="46"/>
      <c r="M5" s="46"/>
      <c r="N5" s="46"/>
    </row>
    <row r="6" spans="1:15" ht="15.75" customHeight="1" x14ac:dyDescent="0.25">
      <c r="E6" s="46" t="s">
        <v>40</v>
      </c>
      <c r="F6" s="46"/>
      <c r="G6" s="46"/>
      <c r="H6" s="46"/>
      <c r="I6" s="46"/>
      <c r="J6" s="46"/>
      <c r="K6" s="46"/>
      <c r="L6" s="46"/>
      <c r="M6" s="46"/>
      <c r="N6" s="46"/>
    </row>
    <row r="7" spans="1:15" ht="10.5" customHeight="1" x14ac:dyDescent="0.25"/>
    <row r="8" spans="1:15" s="5" customFormat="1" ht="42" customHeight="1" x14ac:dyDescent="0.2">
      <c r="A8" s="38" t="s">
        <v>0</v>
      </c>
      <c r="B8" s="38" t="s">
        <v>3</v>
      </c>
      <c r="C8" s="38" t="s">
        <v>4</v>
      </c>
      <c r="D8" s="38"/>
      <c r="E8" s="40" t="s">
        <v>5</v>
      </c>
      <c r="F8" s="41" t="s">
        <v>10</v>
      </c>
      <c r="G8" s="43" t="s">
        <v>58</v>
      </c>
      <c r="H8" s="44"/>
      <c r="I8" s="45"/>
      <c r="J8" s="41" t="s">
        <v>59</v>
      </c>
      <c r="K8" s="43" t="s">
        <v>9</v>
      </c>
      <c r="L8" s="44"/>
      <c r="M8" s="45"/>
      <c r="N8" s="47" t="s">
        <v>13</v>
      </c>
      <c r="O8" s="48"/>
    </row>
    <row r="9" spans="1:15" s="5" customFormat="1" ht="38.25" customHeight="1" x14ac:dyDescent="0.2">
      <c r="A9" s="38"/>
      <c r="B9" s="38"/>
      <c r="C9" s="38"/>
      <c r="D9" s="38"/>
      <c r="E9" s="38"/>
      <c r="F9" s="42"/>
      <c r="G9" s="13" t="s">
        <v>16</v>
      </c>
      <c r="H9" s="13" t="s">
        <v>60</v>
      </c>
      <c r="I9" s="4" t="s">
        <v>8</v>
      </c>
      <c r="J9" s="42"/>
      <c r="K9" s="4" t="s">
        <v>11</v>
      </c>
      <c r="L9" s="4" t="s">
        <v>6</v>
      </c>
      <c r="M9" s="4" t="s">
        <v>12</v>
      </c>
      <c r="N9" s="49"/>
      <c r="O9" s="50"/>
    </row>
    <row r="10" spans="1:15" s="3" customFormat="1" ht="20.100000000000001" customHeight="1" x14ac:dyDescent="0.25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9</v>
      </c>
      <c r="G10" s="14">
        <v>8.5</v>
      </c>
      <c r="H10" s="14">
        <v>9</v>
      </c>
      <c r="I10" s="14">
        <f>(H10*3+G10)/4</f>
        <v>8.875</v>
      </c>
      <c r="J10" s="14">
        <v>7</v>
      </c>
      <c r="K10" s="20">
        <f>ROUND((J10*5+I10*4+F10)/10,1)</f>
        <v>8</v>
      </c>
      <c r="L10" s="11" t="str">
        <f>IF(K10&gt;=8.5,"A",IF(K10&gt;=7,"B",IF(K10&gt;=5.5,"C",IF(K10&gt;=4,"D",IF(AND(K10&lt;4,K10&gt;=0),"F",IF(AND(F10="",I10="",J10=""),"I",IF(OR(F10&lt;&gt;"",I10&lt;&gt;"",J10&lt;&gt;""),"X","R")))))))</f>
        <v>B</v>
      </c>
      <c r="M10" s="12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2" customFormat="1" ht="20.100000000000001" customHeight="1" x14ac:dyDescent="0.25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10</v>
      </c>
      <c r="G11" s="26">
        <v>9</v>
      </c>
      <c r="H11" s="26">
        <v>9</v>
      </c>
      <c r="I11" s="14">
        <f>(H11*3+G11)/4</f>
        <v>9</v>
      </c>
      <c r="J11" s="26">
        <v>8.5</v>
      </c>
      <c r="K11" s="20">
        <f>ROUND((J11*5+I11*4+F11)/10,1)</f>
        <v>8.9</v>
      </c>
      <c r="L11" s="28" t="str">
        <f>IF(K11&gt;=8.5,"A",IF(K11&gt;=7,"B",IF(K11&gt;=5.5,"C",IF(K11&gt;=4,"D",IF(AND(K11&lt;4,K11&gt;=0),"F",IF(AND(F11="",I11="",J11=""),"I",IF(OR(F11&lt;&gt;"",I11&lt;&gt;"",J11&lt;&gt;""),"X","R")))))))</f>
        <v>A</v>
      </c>
      <c r="M11" s="29">
        <f>IF(L11="A",4,IF(L11="B",3,IF(L11="C",2,IF(L11="D",1,0))))</f>
        <v>4</v>
      </c>
      <c r="N11" s="30" t="str">
        <f>IF(L11="A","GIỎI",IF(L11="B","KHÁ",IF(L11="C","TB",IF(L11="D","TB YẾU","KÉM"))))</f>
        <v>GIỎI</v>
      </c>
      <c r="O11" s="31" t="str">
        <f>IF(OR(K11&lt;4,J11&lt;=2),"KHÔNG ĐẠT","ĐẠT")</f>
        <v>ĐẠT</v>
      </c>
    </row>
    <row r="12" spans="1:15" s="3" customFormat="1" ht="20.100000000000001" customHeight="1" x14ac:dyDescent="0.25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9</v>
      </c>
      <c r="G12" s="14">
        <v>8</v>
      </c>
      <c r="H12" s="14">
        <v>8.5</v>
      </c>
      <c r="I12" s="14">
        <f>(H12*3+G12)/4</f>
        <v>8.375</v>
      </c>
      <c r="J12" s="14">
        <v>6.5</v>
      </c>
      <c r="K12" s="20">
        <f>ROUND((J12*5+I12*4+F12)/10,1)</f>
        <v>7.5</v>
      </c>
      <c r="L12" s="11" t="str">
        <f>IF(K12&gt;=8.5,"A",IF(K12&gt;=7,"B",IF(K12&gt;=5.5,"C",IF(K12&gt;=4,"D",IF(AND(K12&lt;4,K12&gt;=0),"F",IF(AND(F12="",I12="",J12=""),"I",IF(OR(F12&lt;&gt;"",I12&lt;&gt;"",J12&lt;&gt;""),"X","R")))))))</f>
        <v>B</v>
      </c>
      <c r="M12" s="12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1:15" ht="30.75" customHeight="1" x14ac:dyDescent="0.25">
      <c r="B13" s="39" t="s">
        <v>45</v>
      </c>
      <c r="C13" s="39"/>
      <c r="D13" s="39"/>
      <c r="E13" s="39"/>
    </row>
    <row r="14" spans="1:15" ht="30.75" customHeight="1" x14ac:dyDescent="0.25">
      <c r="B14" s="21"/>
      <c r="C14" s="21"/>
      <c r="D14" s="21"/>
      <c r="E14" s="21"/>
    </row>
    <row r="15" spans="1:15" x14ac:dyDescent="0.25">
      <c r="B15" s="18" t="s">
        <v>19</v>
      </c>
      <c r="C15" s="8"/>
      <c r="D15" s="8"/>
      <c r="E15" s="33" t="s">
        <v>14</v>
      </c>
      <c r="F15" s="33"/>
      <c r="H15" s="17"/>
      <c r="I15" s="34" t="s">
        <v>15</v>
      </c>
      <c r="J15" s="34"/>
      <c r="K15" s="34"/>
      <c r="M15" s="34" t="s">
        <v>21</v>
      </c>
      <c r="N15" s="34"/>
      <c r="O15" s="34"/>
    </row>
    <row r="16" spans="1:15" x14ac:dyDescent="0.2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x14ac:dyDescent="0.2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x14ac:dyDescent="0.2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x14ac:dyDescent="0.2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x14ac:dyDescent="0.25">
      <c r="B20" s="33" t="s">
        <v>20</v>
      </c>
      <c r="C20" s="33"/>
      <c r="D20" s="18"/>
      <c r="E20" s="34" t="s">
        <v>22</v>
      </c>
      <c r="F20" s="34"/>
      <c r="G20" s="34"/>
      <c r="H20" s="19"/>
      <c r="I20" s="34" t="s">
        <v>41</v>
      </c>
      <c r="J20" s="34"/>
      <c r="K20" s="34"/>
      <c r="M20" s="34" t="s">
        <v>42</v>
      </c>
      <c r="N20" s="34"/>
      <c r="O20" s="34"/>
    </row>
    <row r="21" spans="2:15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mergeCells count="25">
    <mergeCell ref="E15:F15"/>
    <mergeCell ref="I15:K15"/>
    <mergeCell ref="M15:O15"/>
    <mergeCell ref="B20:C20"/>
    <mergeCell ref="E20:G20"/>
    <mergeCell ref="I20:K20"/>
    <mergeCell ref="M20:O20"/>
    <mergeCell ref="K8:M8"/>
    <mergeCell ref="A1:D1"/>
    <mergeCell ref="E1:N1"/>
    <mergeCell ref="A2:D2"/>
    <mergeCell ref="E2:N2"/>
    <mergeCell ref="E3:N3"/>
    <mergeCell ref="E4:N4"/>
    <mergeCell ref="N8:O9"/>
    <mergeCell ref="B13:E13"/>
    <mergeCell ref="E5:N5"/>
    <mergeCell ref="E6:N6"/>
    <mergeCell ref="A8:A9"/>
    <mergeCell ref="B8:B9"/>
    <mergeCell ref="C8:D9"/>
    <mergeCell ref="E8:E9"/>
    <mergeCell ref="F8:F9"/>
    <mergeCell ref="G8:I8"/>
    <mergeCell ref="J8:J9"/>
  </mergeCells>
  <pageMargins left="0.3" right="0.1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13" sqref="J13"/>
    </sheetView>
  </sheetViews>
  <sheetFormatPr defaultRowHeight="15.75" x14ac:dyDescent="0.25"/>
  <cols>
    <col min="1" max="1" width="5.7109375" style="1" customWidth="1"/>
    <col min="2" max="2" width="10.7109375" style="1" customWidth="1"/>
    <col min="3" max="3" width="14.85546875" style="1" customWidth="1"/>
    <col min="4" max="4" width="6.140625" style="1" customWidth="1"/>
    <col min="5" max="5" width="11.140625" style="1" customWidth="1"/>
    <col min="6" max="6" width="9.42578125" style="1" customWidth="1"/>
    <col min="7" max="7" width="7.28515625" style="1" customWidth="1"/>
    <col min="8" max="8" width="8.14062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10.42578125" style="1" customWidth="1"/>
    <col min="15" max="15" width="13.140625" style="1" customWidth="1"/>
    <col min="16" max="16384" width="9.140625" style="1"/>
  </cols>
  <sheetData>
    <row r="1" spans="1:15" x14ac:dyDescent="0.25">
      <c r="A1" s="35" t="s">
        <v>1</v>
      </c>
      <c r="B1" s="35"/>
      <c r="C1" s="35"/>
      <c r="D1" s="35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6" t="s">
        <v>2</v>
      </c>
      <c r="B2" s="36"/>
      <c r="C2" s="36"/>
      <c r="D2" s="36"/>
      <c r="E2" s="33" t="s">
        <v>23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7" t="s">
        <v>24</v>
      </c>
      <c r="F3" s="37"/>
      <c r="G3" s="37"/>
      <c r="H3" s="37"/>
      <c r="I3" s="37"/>
      <c r="J3" s="37"/>
      <c r="K3" s="37"/>
      <c r="L3" s="37"/>
      <c r="M3" s="37"/>
      <c r="N3" s="37"/>
    </row>
    <row r="4" spans="1:15" ht="18.75" customHeight="1" x14ac:dyDescent="0.25">
      <c r="E4" s="33" t="s">
        <v>43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46" t="s">
        <v>49</v>
      </c>
      <c r="F5" s="46"/>
      <c r="G5" s="46"/>
      <c r="H5" s="46"/>
      <c r="I5" s="46"/>
      <c r="J5" s="46"/>
      <c r="K5" s="46"/>
      <c r="L5" s="46"/>
      <c r="M5" s="46"/>
      <c r="N5" s="46"/>
    </row>
    <row r="6" spans="1:15" ht="15.75" customHeight="1" x14ac:dyDescent="0.25">
      <c r="E6" s="46" t="s">
        <v>50</v>
      </c>
      <c r="F6" s="46"/>
      <c r="G6" s="46"/>
      <c r="H6" s="46"/>
      <c r="I6" s="46"/>
      <c r="J6" s="46"/>
      <c r="K6" s="46"/>
      <c r="L6" s="46"/>
      <c r="M6" s="46"/>
      <c r="N6" s="46"/>
    </row>
    <row r="7" spans="1:15" ht="10.5" customHeight="1" x14ac:dyDescent="0.25"/>
    <row r="8" spans="1:15" s="5" customFormat="1" ht="42" customHeight="1" x14ac:dyDescent="0.2">
      <c r="A8" s="38" t="s">
        <v>0</v>
      </c>
      <c r="B8" s="38" t="s">
        <v>3</v>
      </c>
      <c r="C8" s="38" t="s">
        <v>4</v>
      </c>
      <c r="D8" s="38"/>
      <c r="E8" s="40" t="s">
        <v>5</v>
      </c>
      <c r="F8" s="41" t="s">
        <v>10</v>
      </c>
      <c r="G8" s="43" t="s">
        <v>17</v>
      </c>
      <c r="H8" s="44"/>
      <c r="I8" s="45"/>
      <c r="J8" s="41" t="s">
        <v>18</v>
      </c>
      <c r="K8" s="43" t="s">
        <v>9</v>
      </c>
      <c r="L8" s="44"/>
      <c r="M8" s="45"/>
      <c r="N8" s="47" t="s">
        <v>13</v>
      </c>
      <c r="O8" s="48"/>
    </row>
    <row r="9" spans="1:15" s="5" customFormat="1" ht="38.25" customHeight="1" x14ac:dyDescent="0.2">
      <c r="A9" s="38"/>
      <c r="B9" s="38"/>
      <c r="C9" s="38"/>
      <c r="D9" s="38"/>
      <c r="E9" s="38"/>
      <c r="F9" s="42"/>
      <c r="G9" s="13" t="s">
        <v>16</v>
      </c>
      <c r="H9" s="13" t="s">
        <v>38</v>
      </c>
      <c r="I9" s="4" t="s">
        <v>8</v>
      </c>
      <c r="J9" s="42"/>
      <c r="K9" s="4" t="s">
        <v>11</v>
      </c>
      <c r="L9" s="4" t="s">
        <v>6</v>
      </c>
      <c r="M9" s="4" t="s">
        <v>12</v>
      </c>
      <c r="N9" s="49"/>
      <c r="O9" s="50"/>
    </row>
    <row r="10" spans="1:15" s="3" customFormat="1" ht="20.100000000000001" customHeight="1" x14ac:dyDescent="0.25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9</v>
      </c>
      <c r="G10" s="14">
        <v>9</v>
      </c>
      <c r="H10" s="14"/>
      <c r="I10" s="14">
        <f>G10</f>
        <v>9</v>
      </c>
      <c r="J10" s="14">
        <v>6.5</v>
      </c>
      <c r="K10" s="20">
        <f>ROUND((J10*7+I10*2+F10)/10,1)</f>
        <v>7.3</v>
      </c>
      <c r="L10" s="11" t="str">
        <f>IF(K10&gt;=8.5,"A",IF(K10&gt;=7,"B",IF(K10&gt;=5.5,"C",IF(K10&gt;=4,"D",IF(AND(K10&lt;4,K10&gt;=0),"F",IF(AND(F10="",I10="",J10=""),"I",IF(OR(F10&lt;&gt;"",I10&lt;&gt;"",J10&lt;&gt;""),"X","R")))))))</f>
        <v>B</v>
      </c>
      <c r="M10" s="12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2" customFormat="1" ht="20.100000000000001" customHeight="1" x14ac:dyDescent="0.25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10</v>
      </c>
      <c r="G11" s="26">
        <v>10</v>
      </c>
      <c r="H11" s="26"/>
      <c r="I11" s="14">
        <f>G11</f>
        <v>10</v>
      </c>
      <c r="J11" s="26">
        <v>9</v>
      </c>
      <c r="K11" s="27">
        <f>ROUND((J11*7+I11*2+F11)/10,1)</f>
        <v>9.3000000000000007</v>
      </c>
      <c r="L11" s="28" t="str">
        <f>IF(K11&gt;=8.5,"A",IF(K11&gt;=7,"B",IF(K11&gt;=5.5,"C",IF(K11&gt;=4,"D",IF(AND(K11&lt;4,K11&gt;=0),"F",IF(AND(F11="",I11="",J11=""),"I",IF(OR(F11&lt;&gt;"",I11&lt;&gt;"",J11&lt;&gt;""),"X","R")))))))</f>
        <v>A</v>
      </c>
      <c r="M11" s="29">
        <f>IF(L11="A",4,IF(L11="B",3,IF(L11="C",2,IF(L11="D",1,0))))</f>
        <v>4</v>
      </c>
      <c r="N11" s="30" t="str">
        <f>IF(L11="A","GIỎI",IF(L11="B","KHÁ",IF(L11="C","TB",IF(L11="D","TB YẾU","KÉM"))))</f>
        <v>GIỎI</v>
      </c>
      <c r="O11" s="31" t="str">
        <f>IF(OR(K11&lt;4,J11&lt;=2),"KHÔNG ĐẠT","ĐẠT")</f>
        <v>ĐẠT</v>
      </c>
    </row>
    <row r="12" spans="1:15" s="3" customFormat="1" ht="20.100000000000001" customHeight="1" x14ac:dyDescent="0.25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8</v>
      </c>
      <c r="G12" s="14">
        <v>7</v>
      </c>
      <c r="H12" s="14"/>
      <c r="I12" s="14">
        <f>G12</f>
        <v>7</v>
      </c>
      <c r="J12" s="14">
        <v>5.5</v>
      </c>
      <c r="K12" s="20">
        <f>ROUND((J12*7+I12*2+F12)/10,1)</f>
        <v>6.1</v>
      </c>
      <c r="L12" s="11" t="str">
        <f>IF(K12&gt;=8.5,"A",IF(K12&gt;=7,"B",IF(K12&gt;=5.5,"C",IF(K12&gt;=4,"D",IF(AND(K12&lt;4,K12&gt;=0),"F",IF(AND(F12="",I12="",J12=""),"I",IF(OR(F12&lt;&gt;"",I12&lt;&gt;"",J12&lt;&gt;""),"X","R")))))))</f>
        <v>C</v>
      </c>
      <c r="M12" s="12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15" ht="30.75" customHeight="1" x14ac:dyDescent="0.25">
      <c r="B13" s="39" t="s">
        <v>45</v>
      </c>
      <c r="C13" s="39"/>
      <c r="D13" s="39"/>
      <c r="E13" s="39"/>
    </row>
    <row r="14" spans="1:15" ht="30.75" customHeight="1" x14ac:dyDescent="0.25">
      <c r="B14" s="21"/>
      <c r="C14" s="21"/>
      <c r="D14" s="21"/>
      <c r="E14" s="21"/>
    </row>
    <row r="15" spans="1:15" x14ac:dyDescent="0.25">
      <c r="B15" s="18" t="s">
        <v>19</v>
      </c>
      <c r="C15" s="8"/>
      <c r="D15" s="8"/>
      <c r="E15" s="33" t="s">
        <v>14</v>
      </c>
      <c r="F15" s="33"/>
      <c r="H15" s="17"/>
      <c r="I15" s="34" t="s">
        <v>15</v>
      </c>
      <c r="J15" s="34"/>
      <c r="K15" s="34"/>
      <c r="M15" s="34" t="s">
        <v>21</v>
      </c>
      <c r="N15" s="34"/>
      <c r="O15" s="34"/>
    </row>
    <row r="16" spans="1:15" x14ac:dyDescent="0.2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x14ac:dyDescent="0.2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x14ac:dyDescent="0.2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x14ac:dyDescent="0.2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x14ac:dyDescent="0.25">
      <c r="B20" s="33" t="s">
        <v>20</v>
      </c>
      <c r="C20" s="33"/>
      <c r="D20" s="18"/>
      <c r="E20" s="34" t="s">
        <v>22</v>
      </c>
      <c r="F20" s="34"/>
      <c r="G20" s="34"/>
      <c r="H20" s="19"/>
      <c r="I20" s="34" t="s">
        <v>41</v>
      </c>
      <c r="J20" s="34"/>
      <c r="K20" s="34"/>
      <c r="M20" s="34" t="s">
        <v>42</v>
      </c>
      <c r="N20" s="34"/>
      <c r="O20" s="34"/>
    </row>
    <row r="21" spans="2:15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mergeCells count="25">
    <mergeCell ref="E15:F15"/>
    <mergeCell ref="I15:K15"/>
    <mergeCell ref="M15:O15"/>
    <mergeCell ref="B20:C20"/>
    <mergeCell ref="E20:G20"/>
    <mergeCell ref="I20:K20"/>
    <mergeCell ref="M20:O20"/>
    <mergeCell ref="K8:M8"/>
    <mergeCell ref="A1:D1"/>
    <mergeCell ref="E1:N1"/>
    <mergeCell ref="A2:D2"/>
    <mergeCell ref="E2:N2"/>
    <mergeCell ref="E3:N3"/>
    <mergeCell ref="E4:N4"/>
    <mergeCell ref="N8:O9"/>
    <mergeCell ref="B13:E13"/>
    <mergeCell ref="E5:N5"/>
    <mergeCell ref="E6:N6"/>
    <mergeCell ref="A8:A9"/>
    <mergeCell ref="B8:B9"/>
    <mergeCell ref="C8:D9"/>
    <mergeCell ref="E8:E9"/>
    <mergeCell ref="F8:F9"/>
    <mergeCell ref="G8:I8"/>
    <mergeCell ref="J8:J9"/>
  </mergeCells>
  <pageMargins left="0.24" right="0.1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13" sqref="J13"/>
    </sheetView>
  </sheetViews>
  <sheetFormatPr defaultRowHeight="15.75" x14ac:dyDescent="0.25"/>
  <cols>
    <col min="1" max="1" width="5.7109375" style="1" customWidth="1"/>
    <col min="2" max="2" width="10.7109375" style="1" customWidth="1"/>
    <col min="3" max="3" width="14.85546875" style="1" customWidth="1"/>
    <col min="4" max="4" width="6.140625" style="1" customWidth="1"/>
    <col min="5" max="5" width="11.140625" style="1" customWidth="1"/>
    <col min="6" max="6" width="9.42578125" style="1" customWidth="1"/>
    <col min="7" max="7" width="7.28515625" style="1" customWidth="1"/>
    <col min="8" max="8" width="8.14062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10.42578125" style="1" customWidth="1"/>
    <col min="15" max="15" width="13.140625" style="1" customWidth="1"/>
    <col min="16" max="16384" width="9.140625" style="1"/>
  </cols>
  <sheetData>
    <row r="1" spans="1:15" x14ac:dyDescent="0.25">
      <c r="A1" s="35" t="s">
        <v>1</v>
      </c>
      <c r="B1" s="35"/>
      <c r="C1" s="35"/>
      <c r="D1" s="35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6" t="s">
        <v>2</v>
      </c>
      <c r="B2" s="36"/>
      <c r="C2" s="36"/>
      <c r="D2" s="36"/>
      <c r="E2" s="33" t="s">
        <v>23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7" t="s">
        <v>24</v>
      </c>
      <c r="F3" s="37"/>
      <c r="G3" s="37"/>
      <c r="H3" s="37"/>
      <c r="I3" s="37"/>
      <c r="J3" s="37"/>
      <c r="K3" s="37"/>
      <c r="L3" s="37"/>
      <c r="M3" s="37"/>
      <c r="N3" s="37"/>
    </row>
    <row r="4" spans="1:15" ht="18.75" customHeight="1" x14ac:dyDescent="0.25">
      <c r="E4" s="33" t="s">
        <v>43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46" t="s">
        <v>52</v>
      </c>
      <c r="F5" s="46"/>
      <c r="G5" s="46"/>
      <c r="H5" s="46"/>
      <c r="I5" s="46"/>
      <c r="J5" s="46"/>
      <c r="K5" s="46"/>
      <c r="L5" s="46"/>
      <c r="M5" s="46"/>
      <c r="N5" s="46"/>
    </row>
    <row r="6" spans="1:15" ht="15.75" customHeight="1" x14ac:dyDescent="0.25">
      <c r="E6" s="46" t="s">
        <v>53</v>
      </c>
      <c r="F6" s="46"/>
      <c r="G6" s="46"/>
      <c r="H6" s="46"/>
      <c r="I6" s="46"/>
      <c r="J6" s="46"/>
      <c r="K6" s="46"/>
      <c r="L6" s="46"/>
      <c r="M6" s="46"/>
      <c r="N6" s="46"/>
    </row>
    <row r="7" spans="1:15" ht="10.5" customHeight="1" x14ac:dyDescent="0.25"/>
    <row r="8" spans="1:15" s="5" customFormat="1" ht="42" customHeight="1" x14ac:dyDescent="0.2">
      <c r="A8" s="38" t="s">
        <v>0</v>
      </c>
      <c r="B8" s="38" t="s">
        <v>3</v>
      </c>
      <c r="C8" s="38" t="s">
        <v>4</v>
      </c>
      <c r="D8" s="38"/>
      <c r="E8" s="40" t="s">
        <v>5</v>
      </c>
      <c r="F8" s="41" t="s">
        <v>10</v>
      </c>
      <c r="G8" s="43" t="s">
        <v>17</v>
      </c>
      <c r="H8" s="44"/>
      <c r="I8" s="45"/>
      <c r="J8" s="41" t="s">
        <v>18</v>
      </c>
      <c r="K8" s="43" t="s">
        <v>9</v>
      </c>
      <c r="L8" s="44"/>
      <c r="M8" s="45"/>
      <c r="N8" s="47" t="s">
        <v>13</v>
      </c>
      <c r="O8" s="48"/>
    </row>
    <row r="9" spans="1:15" s="5" customFormat="1" ht="38.25" customHeight="1" x14ac:dyDescent="0.2">
      <c r="A9" s="38"/>
      <c r="B9" s="38"/>
      <c r="C9" s="38"/>
      <c r="D9" s="38"/>
      <c r="E9" s="38"/>
      <c r="F9" s="42"/>
      <c r="G9" s="13" t="s">
        <v>16</v>
      </c>
      <c r="H9" s="13" t="s">
        <v>38</v>
      </c>
      <c r="I9" s="4" t="s">
        <v>8</v>
      </c>
      <c r="J9" s="42"/>
      <c r="K9" s="4" t="s">
        <v>11</v>
      </c>
      <c r="L9" s="4" t="s">
        <v>6</v>
      </c>
      <c r="M9" s="4" t="s">
        <v>12</v>
      </c>
      <c r="N9" s="49"/>
      <c r="O9" s="50"/>
    </row>
    <row r="10" spans="1:15" s="3" customFormat="1" ht="20.100000000000001" customHeight="1" x14ac:dyDescent="0.25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9</v>
      </c>
      <c r="G10" s="14">
        <v>8</v>
      </c>
      <c r="H10" s="14"/>
      <c r="I10" s="14">
        <f>G10</f>
        <v>8</v>
      </c>
      <c r="J10" s="14">
        <v>7.5</v>
      </c>
      <c r="K10" s="20">
        <f>ROUND((J10*7+I10*2+F10)/10,1)</f>
        <v>7.8</v>
      </c>
      <c r="L10" s="11" t="str">
        <f>IF(K10&gt;=8.5,"A",IF(K10&gt;=7,"B",IF(K10&gt;=5.5,"C",IF(K10&gt;=4,"D",IF(AND(K10&lt;4,K10&gt;=0),"F",IF(AND(F10="",I10="",J10=""),"I",IF(OR(F10&lt;&gt;"",I10&lt;&gt;"",J10&lt;&gt;""),"X","R")))))))</f>
        <v>B</v>
      </c>
      <c r="M10" s="12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2" customFormat="1" ht="20.100000000000001" customHeight="1" x14ac:dyDescent="0.25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9</v>
      </c>
      <c r="G11" s="26">
        <v>8</v>
      </c>
      <c r="H11" s="26"/>
      <c r="I11" s="14">
        <f>G11</f>
        <v>8</v>
      </c>
      <c r="J11" s="26">
        <v>5.5</v>
      </c>
      <c r="K11" s="27">
        <f>ROUND((J11*7+I11*2+F11)/10,1)</f>
        <v>6.4</v>
      </c>
      <c r="L11" s="28" t="str">
        <f>IF(K11&gt;=8.5,"A",IF(K11&gt;=7,"B",IF(K11&gt;=5.5,"C",IF(K11&gt;=4,"D",IF(AND(K11&lt;4,K11&gt;=0),"F",IF(AND(F11="",I11="",J11=""),"I",IF(OR(F11&lt;&gt;"",I11&lt;&gt;"",J11&lt;&gt;""),"X","R")))))))</f>
        <v>C</v>
      </c>
      <c r="M11" s="29">
        <f>IF(L11="A",4,IF(L11="B",3,IF(L11="C",2,IF(L11="D",1,0))))</f>
        <v>2</v>
      </c>
      <c r="N11" s="30" t="str">
        <f>IF(L11="A","GIỎI",IF(L11="B","KHÁ",IF(L11="C","TB",IF(L11="D","TB YẾU","KÉM"))))</f>
        <v>TB</v>
      </c>
      <c r="O11" s="31" t="str">
        <f>IF(OR(K11&lt;4,J11&lt;=2),"KHÔNG ĐẠT","ĐẠT")</f>
        <v>ĐẠT</v>
      </c>
    </row>
    <row r="12" spans="1:15" s="3" customFormat="1" ht="20.100000000000001" customHeight="1" x14ac:dyDescent="0.25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8</v>
      </c>
      <c r="G12" s="14">
        <v>7.5</v>
      </c>
      <c r="H12" s="14"/>
      <c r="I12" s="14">
        <f>G12</f>
        <v>7.5</v>
      </c>
      <c r="J12" s="14">
        <v>1.5</v>
      </c>
      <c r="K12" s="20">
        <f>ROUND((J12*7+I12*2+F12)/10,1)</f>
        <v>3.4</v>
      </c>
      <c r="L12" s="11" t="str">
        <f>IF(K12&gt;=8.5,"A",IF(K12&gt;=7,"B",IF(K12&gt;=5.5,"C",IF(K12&gt;=4,"D",IF(AND(K12&lt;4,K12&gt;=0),"F",IF(AND(F12="",I12="",J12=""),"I",IF(OR(F12&lt;&gt;"",I12&lt;&gt;"",J12&lt;&gt;""),"X","R")))))))</f>
        <v>F</v>
      </c>
      <c r="M12" s="12">
        <f>IF(L12="A",4,IF(L12="B",3,IF(L12="C",2,IF(L12="D",1,0))))</f>
        <v>0</v>
      </c>
      <c r="N12" s="7" t="str">
        <f>IF(L12="A","GIỎI",IF(L12="B","KHÁ",IF(L12="C","TB",IF(L12="D","TB YẾU","KÉM"))))</f>
        <v>KÉM</v>
      </c>
      <c r="O12" s="2" t="str">
        <f>IF(OR(K12&lt;4,J12&lt;=2),"KHÔNG ĐẠT","ĐẠT")</f>
        <v>KHÔNG ĐẠT</v>
      </c>
    </row>
    <row r="13" spans="1:15" ht="30.75" customHeight="1" x14ac:dyDescent="0.25">
      <c r="B13" s="39" t="s">
        <v>45</v>
      </c>
      <c r="C13" s="39"/>
      <c r="D13" s="39"/>
      <c r="E13" s="39"/>
    </row>
    <row r="14" spans="1:15" ht="30.75" customHeight="1" x14ac:dyDescent="0.25">
      <c r="B14" s="21"/>
      <c r="C14" s="21"/>
      <c r="D14" s="21"/>
      <c r="E14" s="21"/>
    </row>
    <row r="15" spans="1:15" x14ac:dyDescent="0.25">
      <c r="B15" s="18" t="s">
        <v>19</v>
      </c>
      <c r="C15" s="8"/>
      <c r="D15" s="8"/>
      <c r="E15" s="33" t="s">
        <v>14</v>
      </c>
      <c r="F15" s="33"/>
      <c r="H15" s="17"/>
      <c r="I15" s="34" t="s">
        <v>15</v>
      </c>
      <c r="J15" s="34"/>
      <c r="K15" s="34"/>
      <c r="M15" s="34" t="s">
        <v>21</v>
      </c>
      <c r="N15" s="34"/>
      <c r="O15" s="34"/>
    </row>
    <row r="16" spans="1:15" x14ac:dyDescent="0.2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x14ac:dyDescent="0.2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x14ac:dyDescent="0.2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x14ac:dyDescent="0.2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x14ac:dyDescent="0.25">
      <c r="B20" s="33" t="s">
        <v>20</v>
      </c>
      <c r="C20" s="33"/>
      <c r="D20" s="18"/>
      <c r="E20" s="34" t="s">
        <v>22</v>
      </c>
      <c r="F20" s="34"/>
      <c r="G20" s="34"/>
      <c r="H20" s="19"/>
      <c r="I20" s="34" t="s">
        <v>41</v>
      </c>
      <c r="J20" s="34"/>
      <c r="K20" s="34"/>
      <c r="M20" s="34" t="s">
        <v>42</v>
      </c>
      <c r="N20" s="34"/>
      <c r="O20" s="34"/>
    </row>
    <row r="21" spans="2:15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mergeCells count="25">
    <mergeCell ref="N8:O9"/>
    <mergeCell ref="B13:E13"/>
    <mergeCell ref="E15:F15"/>
    <mergeCell ref="I15:K15"/>
    <mergeCell ref="M15:O15"/>
    <mergeCell ref="B20:C20"/>
    <mergeCell ref="E20:G20"/>
    <mergeCell ref="I20:K20"/>
    <mergeCell ref="M20:O20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51" right="0.28999999999999998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13" sqref="J13"/>
    </sheetView>
  </sheetViews>
  <sheetFormatPr defaultRowHeight="15.75" x14ac:dyDescent="0.25"/>
  <cols>
    <col min="1" max="1" width="5.7109375" style="1" customWidth="1"/>
    <col min="2" max="2" width="10.7109375" style="1" customWidth="1"/>
    <col min="3" max="3" width="14.85546875" style="1" customWidth="1"/>
    <col min="4" max="4" width="6.140625" style="1" customWidth="1"/>
    <col min="5" max="5" width="11.140625" style="1" customWidth="1"/>
    <col min="6" max="6" width="9.42578125" style="1" customWidth="1"/>
    <col min="7" max="7" width="7.28515625" style="1" customWidth="1"/>
    <col min="8" max="8" width="8.14062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10.42578125" style="1" customWidth="1"/>
    <col min="15" max="15" width="13.140625" style="1" customWidth="1"/>
    <col min="16" max="16384" width="9.140625" style="1"/>
  </cols>
  <sheetData>
    <row r="1" spans="1:15" x14ac:dyDescent="0.25">
      <c r="A1" s="35" t="s">
        <v>1</v>
      </c>
      <c r="B1" s="35"/>
      <c r="C1" s="35"/>
      <c r="D1" s="35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6" t="s">
        <v>2</v>
      </c>
      <c r="B2" s="36"/>
      <c r="C2" s="36"/>
      <c r="D2" s="36"/>
      <c r="E2" s="33" t="s">
        <v>23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7" t="s">
        <v>24</v>
      </c>
      <c r="F3" s="37"/>
      <c r="G3" s="37"/>
      <c r="H3" s="37"/>
      <c r="I3" s="37"/>
      <c r="J3" s="37"/>
      <c r="K3" s="37"/>
      <c r="L3" s="37"/>
      <c r="M3" s="37"/>
      <c r="N3" s="37"/>
    </row>
    <row r="4" spans="1:15" ht="18.75" customHeight="1" x14ac:dyDescent="0.25">
      <c r="E4" s="33" t="s">
        <v>43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46" t="s">
        <v>54</v>
      </c>
      <c r="F5" s="46"/>
      <c r="G5" s="46"/>
      <c r="H5" s="46"/>
      <c r="I5" s="46"/>
      <c r="J5" s="46"/>
      <c r="K5" s="46"/>
      <c r="L5" s="46"/>
      <c r="M5" s="46"/>
      <c r="N5" s="46"/>
    </row>
    <row r="6" spans="1:15" ht="15.75" customHeight="1" x14ac:dyDescent="0.25">
      <c r="E6" s="46" t="s">
        <v>55</v>
      </c>
      <c r="F6" s="46"/>
      <c r="G6" s="46"/>
      <c r="H6" s="46"/>
      <c r="I6" s="46"/>
      <c r="J6" s="46"/>
      <c r="K6" s="46"/>
      <c r="L6" s="46"/>
      <c r="M6" s="46"/>
      <c r="N6" s="46"/>
    </row>
    <row r="7" spans="1:15" ht="10.5" customHeight="1" x14ac:dyDescent="0.25"/>
    <row r="8" spans="1:15" s="5" customFormat="1" ht="42" customHeight="1" x14ac:dyDescent="0.2">
      <c r="A8" s="38" t="s">
        <v>0</v>
      </c>
      <c r="B8" s="38" t="s">
        <v>3</v>
      </c>
      <c r="C8" s="38" t="s">
        <v>4</v>
      </c>
      <c r="D8" s="38"/>
      <c r="E8" s="40" t="s">
        <v>5</v>
      </c>
      <c r="F8" s="41" t="s">
        <v>10</v>
      </c>
      <c r="G8" s="43" t="s">
        <v>17</v>
      </c>
      <c r="H8" s="44"/>
      <c r="I8" s="45"/>
      <c r="J8" s="41" t="s">
        <v>18</v>
      </c>
      <c r="K8" s="43" t="s">
        <v>9</v>
      </c>
      <c r="L8" s="44"/>
      <c r="M8" s="45"/>
      <c r="N8" s="47" t="s">
        <v>13</v>
      </c>
      <c r="O8" s="48"/>
    </row>
    <row r="9" spans="1:15" s="5" customFormat="1" ht="38.25" customHeight="1" x14ac:dyDescent="0.2">
      <c r="A9" s="38"/>
      <c r="B9" s="38"/>
      <c r="C9" s="38"/>
      <c r="D9" s="38"/>
      <c r="E9" s="38"/>
      <c r="F9" s="42"/>
      <c r="G9" s="13" t="s">
        <v>16</v>
      </c>
      <c r="H9" s="13" t="s">
        <v>38</v>
      </c>
      <c r="I9" s="4" t="s">
        <v>8</v>
      </c>
      <c r="J9" s="42"/>
      <c r="K9" s="4" t="s">
        <v>11</v>
      </c>
      <c r="L9" s="4" t="s">
        <v>6</v>
      </c>
      <c r="M9" s="4" t="s">
        <v>12</v>
      </c>
      <c r="N9" s="49"/>
      <c r="O9" s="50"/>
    </row>
    <row r="10" spans="1:15" s="3" customFormat="1" ht="20.100000000000001" customHeight="1" x14ac:dyDescent="0.25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10</v>
      </c>
      <c r="G10" s="14">
        <v>8</v>
      </c>
      <c r="H10" s="14"/>
      <c r="I10" s="14">
        <f>G10</f>
        <v>8</v>
      </c>
      <c r="J10" s="14">
        <v>4.5</v>
      </c>
      <c r="K10" s="20">
        <f>ROUND((J10*7+I10*2+F10)/10,1)</f>
        <v>5.8</v>
      </c>
      <c r="L10" s="11" t="str">
        <f>IF(K10&gt;=8.5,"A",IF(K10&gt;=7,"B",IF(K10&gt;=5.5,"C",IF(K10&gt;=4,"D",IF(AND(K10&lt;4,K10&gt;=0),"F",IF(AND(F10="",I10="",J10=""),"I",IF(OR(F10&lt;&gt;"",I10&lt;&gt;"",J10&lt;&gt;""),"X","R")))))))</f>
        <v>C</v>
      </c>
      <c r="M10" s="12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32" customFormat="1" ht="20.100000000000001" customHeight="1" x14ac:dyDescent="0.25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10</v>
      </c>
      <c r="G11" s="26">
        <v>8</v>
      </c>
      <c r="H11" s="26"/>
      <c r="I11" s="14">
        <f>G11</f>
        <v>8</v>
      </c>
      <c r="J11" s="26">
        <v>5.5</v>
      </c>
      <c r="K11" s="27">
        <f>ROUND((J11*7+I11*2+F11)/10,1)</f>
        <v>6.5</v>
      </c>
      <c r="L11" s="28" t="str">
        <f>IF(K11&gt;=8.5,"A",IF(K11&gt;=7,"B",IF(K11&gt;=5.5,"C",IF(K11&gt;=4,"D",IF(AND(K11&lt;4,K11&gt;=0),"F",IF(AND(F11="",I11="",J11=""),"I",IF(OR(F11&lt;&gt;"",I11&lt;&gt;"",J11&lt;&gt;""),"X","R")))))))</f>
        <v>C</v>
      </c>
      <c r="M11" s="29">
        <f>IF(L11="A",4,IF(L11="B",3,IF(L11="C",2,IF(L11="D",1,0))))</f>
        <v>2</v>
      </c>
      <c r="N11" s="30" t="str">
        <f>IF(L11="A","GIỎI",IF(L11="B","KHÁ",IF(L11="C","TB",IF(L11="D","TB YẾU","KÉM"))))</f>
        <v>TB</v>
      </c>
      <c r="O11" s="31" t="str">
        <f>IF(OR(K11&lt;4,J11&lt;=2),"KHÔNG ĐẠT","ĐẠT")</f>
        <v>ĐẠT</v>
      </c>
    </row>
    <row r="12" spans="1:15" s="3" customFormat="1" ht="20.100000000000001" customHeight="1" x14ac:dyDescent="0.25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10</v>
      </c>
      <c r="G12" s="14">
        <v>8</v>
      </c>
      <c r="H12" s="14"/>
      <c r="I12" s="14">
        <f>G12</f>
        <v>8</v>
      </c>
      <c r="J12" s="14">
        <v>4.5</v>
      </c>
      <c r="K12" s="20">
        <f>ROUND((J12*7+I12*2+F12)/10,1)</f>
        <v>5.8</v>
      </c>
      <c r="L12" s="11" t="str">
        <f>IF(K12&gt;=8.5,"A",IF(K12&gt;=7,"B",IF(K12&gt;=5.5,"C",IF(K12&gt;=4,"D",IF(AND(K12&lt;4,K12&gt;=0),"F",IF(AND(F12="",I12="",J12=""),"I",IF(OR(F12&lt;&gt;"",I12&lt;&gt;"",J12&lt;&gt;""),"X","R")))))))</f>
        <v>C</v>
      </c>
      <c r="M12" s="12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15" ht="30.75" customHeight="1" x14ac:dyDescent="0.25">
      <c r="B13" s="39" t="s">
        <v>45</v>
      </c>
      <c r="C13" s="39"/>
      <c r="D13" s="39"/>
      <c r="E13" s="39"/>
    </row>
    <row r="14" spans="1:15" ht="30.75" customHeight="1" x14ac:dyDescent="0.25">
      <c r="B14" s="21"/>
      <c r="C14" s="21"/>
      <c r="D14" s="21"/>
      <c r="E14" s="21"/>
    </row>
    <row r="15" spans="1:15" x14ac:dyDescent="0.25">
      <c r="B15" s="18" t="s">
        <v>19</v>
      </c>
      <c r="C15" s="8"/>
      <c r="D15" s="8"/>
      <c r="E15" s="33" t="s">
        <v>14</v>
      </c>
      <c r="F15" s="33"/>
      <c r="H15" s="17"/>
      <c r="I15" s="34" t="s">
        <v>15</v>
      </c>
      <c r="J15" s="34"/>
      <c r="K15" s="34"/>
      <c r="M15" s="34" t="s">
        <v>21</v>
      </c>
      <c r="N15" s="34"/>
      <c r="O15" s="34"/>
    </row>
    <row r="16" spans="1:15" x14ac:dyDescent="0.2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x14ac:dyDescent="0.2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x14ac:dyDescent="0.2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x14ac:dyDescent="0.2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x14ac:dyDescent="0.25">
      <c r="B20" s="33" t="s">
        <v>20</v>
      </c>
      <c r="C20" s="33"/>
      <c r="D20" s="18"/>
      <c r="E20" s="34" t="s">
        <v>22</v>
      </c>
      <c r="F20" s="34"/>
      <c r="G20" s="34"/>
      <c r="H20" s="19"/>
      <c r="I20" s="34" t="s">
        <v>41</v>
      </c>
      <c r="J20" s="34"/>
      <c r="K20" s="34"/>
      <c r="M20" s="34" t="s">
        <v>42</v>
      </c>
      <c r="N20" s="34"/>
      <c r="O20" s="34"/>
    </row>
    <row r="21" spans="2:15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mergeCells count="25">
    <mergeCell ref="N8:O9"/>
    <mergeCell ref="B13:E13"/>
    <mergeCell ref="E15:F15"/>
    <mergeCell ref="I15:K15"/>
    <mergeCell ref="M15:O15"/>
    <mergeCell ref="B20:C20"/>
    <mergeCell ref="E20:G20"/>
    <mergeCell ref="I20:K20"/>
    <mergeCell ref="M20:O20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7" right="0.1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13" sqref="J13"/>
    </sheetView>
  </sheetViews>
  <sheetFormatPr defaultRowHeight="15.75" x14ac:dyDescent="0.25"/>
  <cols>
    <col min="1" max="1" width="5.7109375" style="1" customWidth="1"/>
    <col min="2" max="2" width="10.7109375" style="1" customWidth="1"/>
    <col min="3" max="3" width="14.85546875" style="1" customWidth="1"/>
    <col min="4" max="4" width="6.140625" style="1" customWidth="1"/>
    <col min="5" max="5" width="11.140625" style="1" customWidth="1"/>
    <col min="6" max="6" width="9.42578125" style="1" customWidth="1"/>
    <col min="7" max="7" width="7.28515625" style="1" customWidth="1"/>
    <col min="8" max="8" width="8.140625" style="1" customWidth="1"/>
    <col min="9" max="9" width="6.5703125" style="1" customWidth="1"/>
    <col min="10" max="10" width="10.85546875" style="1" customWidth="1"/>
    <col min="11" max="11" width="8.7109375" style="1" customWidth="1"/>
    <col min="12" max="12" width="6" style="6" customWidth="1"/>
    <col min="13" max="13" width="7.7109375" style="6" customWidth="1"/>
    <col min="14" max="14" width="10.42578125" style="1" customWidth="1"/>
    <col min="15" max="15" width="13.140625" style="1" customWidth="1"/>
    <col min="16" max="16384" width="9.140625" style="1"/>
  </cols>
  <sheetData>
    <row r="1" spans="1:15" x14ac:dyDescent="0.25">
      <c r="A1" s="35" t="s">
        <v>1</v>
      </c>
      <c r="B1" s="35"/>
      <c r="C1" s="35"/>
      <c r="D1" s="35"/>
      <c r="E1" s="33" t="s">
        <v>7</v>
      </c>
      <c r="F1" s="33"/>
      <c r="G1" s="33"/>
      <c r="H1" s="33"/>
      <c r="I1" s="33"/>
      <c r="J1" s="33"/>
      <c r="K1" s="33"/>
      <c r="L1" s="33"/>
      <c r="M1" s="33"/>
      <c r="N1" s="33"/>
    </row>
    <row r="2" spans="1:15" ht="19.5" customHeight="1" x14ac:dyDescent="0.25">
      <c r="A2" s="36" t="s">
        <v>2</v>
      </c>
      <c r="B2" s="36"/>
      <c r="C2" s="36"/>
      <c r="D2" s="36"/>
      <c r="E2" s="33" t="s">
        <v>23</v>
      </c>
      <c r="F2" s="33"/>
      <c r="G2" s="33"/>
      <c r="H2" s="33"/>
      <c r="I2" s="33"/>
      <c r="J2" s="33"/>
      <c r="K2" s="33"/>
      <c r="L2" s="33"/>
      <c r="M2" s="33"/>
      <c r="N2" s="33"/>
    </row>
    <row r="3" spans="1:15" ht="20.25" customHeight="1" x14ac:dyDescent="0.25">
      <c r="E3" s="37" t="s">
        <v>24</v>
      </c>
      <c r="F3" s="37"/>
      <c r="G3" s="37"/>
      <c r="H3" s="37"/>
      <c r="I3" s="37"/>
      <c r="J3" s="37"/>
      <c r="K3" s="37"/>
      <c r="L3" s="37"/>
      <c r="M3" s="37"/>
      <c r="N3" s="37"/>
    </row>
    <row r="4" spans="1:15" ht="18.75" customHeight="1" x14ac:dyDescent="0.25">
      <c r="E4" s="33" t="s">
        <v>43</v>
      </c>
      <c r="F4" s="33"/>
      <c r="G4" s="33"/>
      <c r="H4" s="33"/>
      <c r="I4" s="33"/>
      <c r="J4" s="33"/>
      <c r="K4" s="33"/>
      <c r="L4" s="33"/>
      <c r="M4" s="33"/>
      <c r="N4" s="33"/>
    </row>
    <row r="5" spans="1:15" ht="18.75" customHeight="1" x14ac:dyDescent="0.25">
      <c r="E5" s="46" t="s">
        <v>56</v>
      </c>
      <c r="F5" s="46"/>
      <c r="G5" s="46"/>
      <c r="H5" s="46"/>
      <c r="I5" s="46"/>
      <c r="J5" s="46"/>
      <c r="K5" s="46"/>
      <c r="L5" s="46"/>
      <c r="M5" s="46"/>
      <c r="N5" s="46"/>
    </row>
    <row r="6" spans="1:15" ht="15.75" customHeight="1" x14ac:dyDescent="0.25">
      <c r="E6" s="46" t="s">
        <v>57</v>
      </c>
      <c r="F6" s="46"/>
      <c r="G6" s="46"/>
      <c r="H6" s="46"/>
      <c r="I6" s="46"/>
      <c r="J6" s="46"/>
      <c r="K6" s="46"/>
      <c r="L6" s="46"/>
      <c r="M6" s="46"/>
      <c r="N6" s="46"/>
    </row>
    <row r="7" spans="1:15" ht="10.5" customHeight="1" x14ac:dyDescent="0.25"/>
    <row r="8" spans="1:15" s="5" customFormat="1" ht="42" customHeight="1" x14ac:dyDescent="0.2">
      <c r="A8" s="38" t="s">
        <v>0</v>
      </c>
      <c r="B8" s="38" t="s">
        <v>3</v>
      </c>
      <c r="C8" s="38" t="s">
        <v>4</v>
      </c>
      <c r="D8" s="38"/>
      <c r="E8" s="40" t="s">
        <v>5</v>
      </c>
      <c r="F8" s="41" t="s">
        <v>10</v>
      </c>
      <c r="G8" s="43" t="s">
        <v>17</v>
      </c>
      <c r="H8" s="44"/>
      <c r="I8" s="45"/>
      <c r="J8" s="41" t="s">
        <v>18</v>
      </c>
      <c r="K8" s="43" t="s">
        <v>9</v>
      </c>
      <c r="L8" s="44"/>
      <c r="M8" s="45"/>
      <c r="N8" s="47" t="s">
        <v>13</v>
      </c>
      <c r="O8" s="48"/>
    </row>
    <row r="9" spans="1:15" s="5" customFormat="1" ht="38.25" customHeight="1" x14ac:dyDescent="0.2">
      <c r="A9" s="38"/>
      <c r="B9" s="38"/>
      <c r="C9" s="38"/>
      <c r="D9" s="38"/>
      <c r="E9" s="38"/>
      <c r="F9" s="42"/>
      <c r="G9" s="13" t="s">
        <v>16</v>
      </c>
      <c r="H9" s="13" t="s">
        <v>38</v>
      </c>
      <c r="I9" s="4" t="s">
        <v>8</v>
      </c>
      <c r="J9" s="42"/>
      <c r="K9" s="4" t="s">
        <v>11</v>
      </c>
      <c r="L9" s="4" t="s">
        <v>6</v>
      </c>
      <c r="M9" s="4" t="s">
        <v>12</v>
      </c>
      <c r="N9" s="49"/>
      <c r="O9" s="50"/>
    </row>
    <row r="10" spans="1:15" s="3" customFormat="1" ht="20.100000000000001" customHeight="1" x14ac:dyDescent="0.25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8</v>
      </c>
      <c r="G10" s="14">
        <v>8</v>
      </c>
      <c r="H10" s="14"/>
      <c r="I10" s="14">
        <f>G10</f>
        <v>8</v>
      </c>
      <c r="J10" s="14">
        <v>6</v>
      </c>
      <c r="K10" s="20">
        <f>ROUND((J10*7+I10*2+F10)/10,1)</f>
        <v>6.6</v>
      </c>
      <c r="L10" s="11" t="str">
        <f>IF(K10&gt;=8.5,"A",IF(K10&gt;=7,"B",IF(K10&gt;=5.5,"C",IF(K10&gt;=4,"D",IF(AND(K10&lt;4,K10&gt;=0),"F",IF(AND(F10="",I10="",J10=""),"I",IF(OR(F10&lt;&gt;"",I10&lt;&gt;"",J10&lt;&gt;""),"X","R")))))))</f>
        <v>C</v>
      </c>
      <c r="M10" s="12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32" customFormat="1" ht="20.100000000000001" customHeight="1" x14ac:dyDescent="0.25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8</v>
      </c>
      <c r="G11" s="26">
        <v>8</v>
      </c>
      <c r="H11" s="26"/>
      <c r="I11" s="14">
        <f>G11</f>
        <v>8</v>
      </c>
      <c r="J11" s="26">
        <v>6</v>
      </c>
      <c r="K11" s="27">
        <f>ROUND((J11*7+I11*2+F11)/10,1)</f>
        <v>6.6</v>
      </c>
      <c r="L11" s="28" t="str">
        <f>IF(K11&gt;=8.5,"A",IF(K11&gt;=7,"B",IF(K11&gt;=5.5,"C",IF(K11&gt;=4,"D",IF(AND(K11&lt;4,K11&gt;=0),"F",IF(AND(F11="",I11="",J11=""),"I",IF(OR(F11&lt;&gt;"",I11&lt;&gt;"",J11&lt;&gt;""),"X","R")))))))</f>
        <v>C</v>
      </c>
      <c r="M11" s="29">
        <f>IF(L11="A",4,IF(L11="B",3,IF(L11="C",2,IF(L11="D",1,0))))</f>
        <v>2</v>
      </c>
      <c r="N11" s="30" t="str">
        <f>IF(L11="A","GIỎI",IF(L11="B","KHÁ",IF(L11="C","TB",IF(L11="D","TB YẾU","KÉM"))))</f>
        <v>TB</v>
      </c>
      <c r="O11" s="31" t="str">
        <f>IF(OR(K11&lt;4,J11&lt;=2),"KHÔNG ĐẠT","ĐẠT")</f>
        <v>ĐẠT</v>
      </c>
    </row>
    <row r="12" spans="1:15" s="3" customFormat="1" ht="20.100000000000001" customHeight="1" x14ac:dyDescent="0.25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8</v>
      </c>
      <c r="G12" s="14">
        <v>8</v>
      </c>
      <c r="H12" s="14"/>
      <c r="I12" s="14">
        <f>G12</f>
        <v>8</v>
      </c>
      <c r="J12" s="14">
        <v>6</v>
      </c>
      <c r="K12" s="20">
        <f>ROUND((J12*7+I12*2+F12)/10,1)</f>
        <v>6.6</v>
      </c>
      <c r="L12" s="11" t="str">
        <f>IF(K12&gt;=8.5,"A",IF(K12&gt;=7,"B",IF(K12&gt;=5.5,"C",IF(K12&gt;=4,"D",IF(AND(K12&lt;4,K12&gt;=0),"F",IF(AND(F12="",I12="",J12=""),"I",IF(OR(F12&lt;&gt;"",I12&lt;&gt;"",J12&lt;&gt;""),"X","R")))))))</f>
        <v>C</v>
      </c>
      <c r="M12" s="12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1:15" ht="30.75" customHeight="1" x14ac:dyDescent="0.25">
      <c r="B13" s="39" t="s">
        <v>45</v>
      </c>
      <c r="C13" s="39"/>
      <c r="D13" s="39"/>
      <c r="E13" s="39"/>
    </row>
    <row r="14" spans="1:15" ht="30.75" customHeight="1" x14ac:dyDescent="0.25">
      <c r="B14" s="21"/>
      <c r="C14" s="21"/>
      <c r="D14" s="21"/>
      <c r="E14" s="21"/>
    </row>
    <row r="15" spans="1:15" x14ac:dyDescent="0.25">
      <c r="B15" s="18" t="s">
        <v>19</v>
      </c>
      <c r="C15" s="8"/>
      <c r="D15" s="8"/>
      <c r="E15" s="33" t="s">
        <v>14</v>
      </c>
      <c r="F15" s="33"/>
      <c r="H15" s="17"/>
      <c r="I15" s="34" t="s">
        <v>15</v>
      </c>
      <c r="J15" s="34"/>
      <c r="K15" s="34"/>
      <c r="M15" s="34" t="s">
        <v>21</v>
      </c>
      <c r="N15" s="34"/>
      <c r="O15" s="34"/>
    </row>
    <row r="16" spans="1:15" x14ac:dyDescent="0.2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x14ac:dyDescent="0.2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x14ac:dyDescent="0.2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x14ac:dyDescent="0.2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x14ac:dyDescent="0.25">
      <c r="B20" s="33" t="s">
        <v>20</v>
      </c>
      <c r="C20" s="33"/>
      <c r="D20" s="18"/>
      <c r="E20" s="34" t="s">
        <v>22</v>
      </c>
      <c r="F20" s="34"/>
      <c r="G20" s="34"/>
      <c r="H20" s="19"/>
      <c r="I20" s="34" t="s">
        <v>41</v>
      </c>
      <c r="J20" s="34"/>
      <c r="K20" s="34"/>
      <c r="M20" s="34" t="s">
        <v>42</v>
      </c>
      <c r="N20" s="34"/>
      <c r="O20" s="34"/>
    </row>
    <row r="21" spans="2:15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mergeCells count="25">
    <mergeCell ref="N8:O9"/>
    <mergeCell ref="B13:E13"/>
    <mergeCell ref="E15:F15"/>
    <mergeCell ref="I15:K15"/>
    <mergeCell ref="M15:O15"/>
    <mergeCell ref="B20:C20"/>
    <mergeCell ref="E20:G20"/>
    <mergeCell ref="I20:K20"/>
    <mergeCell ref="M20:O20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ageMargins left="0.7" right="0.1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TTHCM</vt:lpstr>
      <vt:lpstr>HKTMT</vt:lpstr>
      <vt:lpstr>VKT</vt:lpstr>
      <vt:lpstr>VSMT</vt:lpstr>
      <vt:lpstr>Thuy luc</vt:lpstr>
      <vt:lpstr>QTCN1</vt:lpstr>
      <vt:lpstr>ToánA3</vt:lpstr>
      <vt:lpstr>XSTK</vt:lpstr>
    </vt:vector>
  </TitlesOfParts>
  <Company>HH 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ThienVNT</dc:creator>
  <cp:lastModifiedBy>thbao</cp:lastModifiedBy>
  <cp:lastPrinted>2018-02-26T08:35:05Z</cp:lastPrinted>
  <dcterms:created xsi:type="dcterms:W3CDTF">2009-09-21T02:41:34Z</dcterms:created>
  <dcterms:modified xsi:type="dcterms:W3CDTF">2018-03-28T08:37:44Z</dcterms:modified>
</cp:coreProperties>
</file>