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195" windowHeight="9120" activeTab="5"/>
  </bookViews>
  <sheets>
    <sheet name="Thuy luc" sheetId="34" r:id="rId1"/>
    <sheet name="KCBTCT&amp;DA" sheetId="41" r:id="rId2"/>
    <sheet name="TACN" sheetId="42" r:id="rId3"/>
    <sheet name="CKC2" sheetId="31" r:id="rId4"/>
    <sheet name="CSKTN" sheetId="48" r:id="rId5"/>
    <sheet name="MXD" sheetId="49" r:id="rId6"/>
    <sheet name="SBVL1HL" sheetId="53" r:id="rId7"/>
  </sheets>
  <calcPr calcId="144525"/>
</workbook>
</file>

<file path=xl/calcChain.xml><?xml version="1.0" encoding="utf-8"?>
<calcChain xmlns="http://schemas.openxmlformats.org/spreadsheetml/2006/main">
  <c r="I11" i="49" l="1"/>
  <c r="I12" i="49"/>
  <c r="I13" i="49"/>
  <c r="I14" i="49"/>
  <c r="K14" i="49"/>
  <c r="I15" i="49"/>
  <c r="I10" i="49"/>
  <c r="I10" i="53"/>
  <c r="K10" i="53"/>
  <c r="O10" i="53" s="1"/>
  <c r="I11" i="31"/>
  <c r="I12" i="31"/>
  <c r="I13" i="31"/>
  <c r="I14" i="31"/>
  <c r="I15" i="31"/>
  <c r="I10" i="31"/>
  <c r="I11" i="34"/>
  <c r="I12" i="34"/>
  <c r="I13" i="34"/>
  <c r="I14" i="34"/>
  <c r="I15" i="34"/>
  <c r="I10" i="34"/>
  <c r="I11" i="42"/>
  <c r="I12" i="42"/>
  <c r="I13" i="42"/>
  <c r="I14" i="42"/>
  <c r="I15" i="42"/>
  <c r="I10" i="42"/>
  <c r="I11" i="48"/>
  <c r="I12" i="48"/>
  <c r="I13" i="48"/>
  <c r="I14" i="48"/>
  <c r="I15" i="48"/>
  <c r="I10" i="48"/>
  <c r="I11" i="41"/>
  <c r="I12" i="41"/>
  <c r="I13" i="41"/>
  <c r="K13" i="41" s="1"/>
  <c r="I14" i="41"/>
  <c r="I15" i="41"/>
  <c r="I10" i="41"/>
  <c r="K11" i="41"/>
  <c r="K12" i="41"/>
  <c r="L12" i="41" s="1"/>
  <c r="K14" i="41"/>
  <c r="L14" i="41" s="1"/>
  <c r="K15" i="41"/>
  <c r="K10" i="41"/>
  <c r="L10" i="41"/>
  <c r="K15" i="49"/>
  <c r="L15" i="49" s="1"/>
  <c r="K13" i="49"/>
  <c r="L13" i="49"/>
  <c r="K12" i="49"/>
  <c r="O12" i="49" s="1"/>
  <c r="K11" i="49"/>
  <c r="L11" i="49"/>
  <c r="K10" i="49"/>
  <c r="L10" i="49" s="1"/>
  <c r="K15" i="48"/>
  <c r="L15" i="48"/>
  <c r="K14" i="48"/>
  <c r="O14" i="48" s="1"/>
  <c r="K13" i="48"/>
  <c r="L13" i="48"/>
  <c r="K12" i="48"/>
  <c r="O12" i="48" s="1"/>
  <c r="K11" i="48"/>
  <c r="L11" i="48"/>
  <c r="K10" i="48"/>
  <c r="O10" i="48" s="1"/>
  <c r="K15" i="31"/>
  <c r="L15" i="31"/>
  <c r="M15" i="31" s="1"/>
  <c r="K14" i="31"/>
  <c r="O14" i="31"/>
  <c r="K13" i="31"/>
  <c r="L13" i="31" s="1"/>
  <c r="K12" i="31"/>
  <c r="O12" i="31"/>
  <c r="K11" i="31"/>
  <c r="L11" i="31" s="1"/>
  <c r="K10" i="31"/>
  <c r="O10" i="31"/>
  <c r="K15" i="42"/>
  <c r="L15" i="42" s="1"/>
  <c r="K14" i="42"/>
  <c r="O14" i="42"/>
  <c r="K13" i="42"/>
  <c r="L13" i="42" s="1"/>
  <c r="K12" i="42"/>
  <c r="O12" i="42"/>
  <c r="K11" i="42"/>
  <c r="L11" i="42" s="1"/>
  <c r="K10" i="42"/>
  <c r="O10" i="42"/>
  <c r="L15" i="41"/>
  <c r="N15" i="41" s="1"/>
  <c r="O14" i="41"/>
  <c r="O12" i="41"/>
  <c r="L11" i="41"/>
  <c r="N11" i="41"/>
  <c r="O10" i="41"/>
  <c r="K11" i="34"/>
  <c r="O11" i="34"/>
  <c r="K12" i="34"/>
  <c r="L12" i="34"/>
  <c r="K13" i="34"/>
  <c r="L13" i="34"/>
  <c r="K14" i="34"/>
  <c r="O14" i="34"/>
  <c r="K15" i="34"/>
  <c r="O15" i="34"/>
  <c r="K10" i="34"/>
  <c r="O10" i="34"/>
  <c r="O11" i="49"/>
  <c r="O15" i="31"/>
  <c r="L10" i="53"/>
  <c r="N10" i="53"/>
  <c r="N15" i="31"/>
  <c r="L14" i="42"/>
  <c r="N14" i="42"/>
  <c r="L12" i="42"/>
  <c r="N12" i="42"/>
  <c r="O11" i="42"/>
  <c r="O15" i="48"/>
  <c r="L12" i="48"/>
  <c r="M12" i="48"/>
  <c r="L14" i="48"/>
  <c r="N14" i="48" s="1"/>
  <c r="O11" i="48"/>
  <c r="O15" i="41"/>
  <c r="O11" i="41"/>
  <c r="M15" i="48"/>
  <c r="N15" i="48"/>
  <c r="M13" i="48"/>
  <c r="N13" i="48"/>
  <c r="O13" i="48"/>
  <c r="N12" i="48"/>
  <c r="M11" i="48"/>
  <c r="N11" i="48"/>
  <c r="L10" i="48"/>
  <c r="N10" i="48" s="1"/>
  <c r="M10" i="48"/>
  <c r="L15" i="34"/>
  <c r="L14" i="34"/>
  <c r="N14" i="34" s="1"/>
  <c r="M13" i="34"/>
  <c r="N13" i="34"/>
  <c r="O13" i="34"/>
  <c r="N12" i="34"/>
  <c r="M12" i="34"/>
  <c r="O12" i="34"/>
  <c r="L11" i="34"/>
  <c r="L10" i="34"/>
  <c r="N10" i="34" s="1"/>
  <c r="L14" i="31"/>
  <c r="O13" i="31"/>
  <c r="L12" i="31"/>
  <c r="N12" i="31" s="1"/>
  <c r="O11" i="31"/>
  <c r="L10" i="31"/>
  <c r="M10" i="31" s="1"/>
  <c r="M15" i="41"/>
  <c r="M11" i="41"/>
  <c r="N10" i="41"/>
  <c r="M10" i="41"/>
  <c r="M14" i="42"/>
  <c r="M12" i="42"/>
  <c r="L10" i="42"/>
  <c r="M10" i="42" s="1"/>
  <c r="M15" i="34"/>
  <c r="N15" i="34"/>
  <c r="M11" i="34"/>
  <c r="N11" i="34"/>
  <c r="M14" i="31"/>
  <c r="N14" i="31"/>
  <c r="N10" i="31"/>
  <c r="N10" i="42"/>
  <c r="M10" i="53"/>
  <c r="L14" i="49"/>
  <c r="N14" i="49" s="1"/>
  <c r="O14" i="49"/>
  <c r="O10" i="49"/>
  <c r="O13" i="49"/>
  <c r="L12" i="49"/>
  <c r="N12" i="49" s="1"/>
  <c r="M12" i="49"/>
  <c r="O15" i="49"/>
  <c r="M13" i="49"/>
  <c r="N13" i="49"/>
  <c r="M11" i="49"/>
  <c r="N11" i="49"/>
  <c r="N11" i="31" l="1"/>
  <c r="M11" i="31"/>
  <c r="M12" i="41"/>
  <c r="N12" i="41"/>
  <c r="M15" i="42"/>
  <c r="N15" i="42"/>
  <c r="N10" i="49"/>
  <c r="M10" i="49"/>
  <c r="O13" i="41"/>
  <c r="L13" i="41"/>
  <c r="M13" i="42"/>
  <c r="N13" i="42"/>
  <c r="M11" i="42"/>
  <c r="N11" i="42"/>
  <c r="N13" i="31"/>
  <c r="M13" i="31"/>
  <c r="M15" i="49"/>
  <c r="N15" i="49"/>
  <c r="N14" i="41"/>
  <c r="M14" i="41"/>
  <c r="M14" i="49"/>
  <c r="M10" i="34"/>
  <c r="M14" i="48"/>
  <c r="O15" i="42"/>
  <c r="M12" i="31"/>
  <c r="M14" i="34"/>
  <c r="O13" i="42"/>
  <c r="N13" i="41" l="1"/>
  <c r="M13" i="41"/>
</calcChain>
</file>

<file path=xl/sharedStrings.xml><?xml version="1.0" encoding="utf-8"?>
<sst xmlns="http://schemas.openxmlformats.org/spreadsheetml/2006/main" count="372" uniqueCount="73">
  <si>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</si>
  <si>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</si>
  <si>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</si>
  <si>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</si>
  <si>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</si>
  <si>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</si>
  <si>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</si>
  <si>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</si>
  <si>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</si>
  <si>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</si>
  <si>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</si>
  <si>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</si>
  <si>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</si>
  <si>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</si>
  <si>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</si>
  <si>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</si>
  <si>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</si>
  <si>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</si>
  <si>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NIÊN KHÓA: 2015 - 2020</t>
  </si>
  <si>
    <t>15Q1021010</t>
  </si>
  <si>
    <t>Lê Bá Ngọc</t>
  </si>
  <si>
    <t>Cường</t>
  </si>
  <si>
    <t>02.10.1996</t>
  </si>
  <si>
    <t>15Q1021001</t>
  </si>
  <si>
    <t>Lê Quang</t>
  </si>
  <si>
    <t>Hải</t>
  </si>
  <si>
    <t>01.06.1997</t>
  </si>
  <si>
    <t>15Q1021002</t>
  </si>
  <si>
    <t>Võ Trung</t>
  </si>
  <si>
    <t>Kiên</t>
  </si>
  <si>
    <t>30.04.1997</t>
  </si>
  <si>
    <t>15Q1021006</t>
  </si>
  <si>
    <t>Nguyễn Vĩnh</t>
  </si>
  <si>
    <t>Lâm</t>
  </si>
  <si>
    <t>11.12.1996</t>
  </si>
  <si>
    <t>15Q1021007</t>
  </si>
  <si>
    <t>Nguyễn Vũ Hoàng</t>
  </si>
  <si>
    <t>Long</t>
  </si>
  <si>
    <t>25.10.1997</t>
  </si>
  <si>
    <t>15Q1021003</t>
  </si>
  <si>
    <t>Trương Đình Hải</t>
  </si>
  <si>
    <t>Phong</t>
  </si>
  <si>
    <t>28.11.1997</t>
  </si>
  <si>
    <t>LỚP: KỸ THUẬT CÔNG TRÌNH XÂY DỰNG K7</t>
  </si>
  <si>
    <t>ĐIỂM KIỂM TRA ĐỊNH KỲ (M2 - HS 2)</t>
  </si>
  <si>
    <t>ĐIỂM THI KẾT THÚC HỌC PHẦN (M3 - HS 7)</t>
  </si>
  <si>
    <t>Xác nhận của Phòng ĐT - KHCN</t>
  </si>
  <si>
    <t>Người dò điểm</t>
  </si>
  <si>
    <t>Nguyễn Thị Thi</t>
  </si>
  <si>
    <t>Giảng viên:  Thái Quang Minh</t>
  </si>
  <si>
    <t>Hà Thị Ngọc Diệu</t>
  </si>
  <si>
    <t>Nguyễn Ngọc Thủy Tiên</t>
  </si>
  <si>
    <t xml:space="preserve"> Vũ Trung Kiên</t>
  </si>
  <si>
    <t>Giảng viên:  Nguyễn Thị Tuyết Mai</t>
  </si>
  <si>
    <t>Danh sách này gồm có 1 sinh viên./.</t>
  </si>
  <si>
    <t>Danh sách này gồm có 6 sinh viên./.</t>
  </si>
  <si>
    <t>Học kỳ I - Năm học: 2017 - 2018</t>
  </si>
  <si>
    <t>Giảng viên:  Tạ Quang Tài</t>
  </si>
  <si>
    <t>Giảng viên:  Nguyễn Ngọc Thuỷ Tiên</t>
  </si>
  <si>
    <t>HỌC PHẦN:  Thuỷ lực                                                         SỐ TÍN CHỈ: 2</t>
  </si>
  <si>
    <t>HỌC PHẦN:  Kết cấu BTCT và đồ án                                              SỐ TÍN CHỈ: 4</t>
  </si>
  <si>
    <t>HỌC PHẦN:  Tiếng anh chuyên ngành                                             SỐ TÍN CHỈ: 2</t>
  </si>
  <si>
    <t>HỌC PHẦN:  Cơ kết cấu 2                                                     SỐ TÍN CHỈ: 2</t>
  </si>
  <si>
    <t>HỌC PHẦN:  Cơ sở kỹ thuật nhiệt                                   SỐ TÍN CHỈ: 2</t>
  </si>
  <si>
    <t>Giảng viên:  Phan Linh Tiên</t>
  </si>
  <si>
    <t>HỌC PHẦN:  Máy xây dựng                                                           SỐ TÍN CHỈ: 2</t>
  </si>
  <si>
    <t>Giảng viên:  Hồ Sỹ Cảnh</t>
  </si>
  <si>
    <t>HỌC PHẦN:  Sức bền vật liệu 1    SỐ TÍN CHỈ: 2</t>
  </si>
  <si>
    <t>Học kỳ I - Năm học: 2017 - 2018 (Học cải thiện)</t>
  </si>
  <si>
    <t>ĐIỂM KIỂM TRA ĐỊNH KỲ (M2 - HS 3)</t>
  </si>
  <si>
    <t>ĐIỂM THI KẾT THÚC HỌC PHẦN (M3 - HS 6)</t>
  </si>
  <si>
    <t xml:space="preserve"> Đồ án  M 2.1</t>
  </si>
  <si>
    <t>ĐIỂM THÁI ĐỘ HỌC TẬP (M1-HS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</si>
</sst>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3" formatCode="0.0"/>
  </numFmts>
  <fonts count="13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mbria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3" fontId="3" fillId="0" borderId="1" xfId="0" applyNumberFormat="1" applyFont="1" applyBorder="1" applyAlignment="1">
      <alignment horizontal="center" vertical="center"/>
    </xf>
    <xf numFmtId="183" fontId="3" fillId="0" borderId="0" xfId="0" applyNumberFormat="1" applyFont="1" applyAlignment="1">
      <alignment horizontal="center"/>
    </xf>
    <xf numFmtId="183" fontId="3" fillId="0" borderId="0" xfId="0" applyNumberFormat="1" applyFont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83" fontId="1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9" fillId="0" borderId="0" xfId="0" applyFont="1"/>
    <xf numFmtId="14" fontId="3" fillId="0" borderId="1" xfId="0" applyNumberFormat="1" applyFont="1" applyFill="1" applyBorder="1" applyAlignment="1">
      <alignment vertical="center"/>
    </xf>
    <xf numFmtId="183" fontId="4" fillId="0" borderId="1" xfId="0" applyNumberFormat="1" applyFont="1" applyBorder="1" applyAlignment="1">
      <alignment horizontal="center" vertical="center"/>
    </xf>
    <xf numFmtId="183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/>
    <xf numFmtId="0" fontId="11" fillId="2" borderId="1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32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32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32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32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32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32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32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32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32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33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33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33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33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2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3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3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3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3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3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3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3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3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3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3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4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4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4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4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4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4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4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4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4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4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5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5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5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5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5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5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5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5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5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5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6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6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6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6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6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6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6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6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6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876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3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3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4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4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4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4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4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4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4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4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4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4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5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5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5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5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5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5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5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5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5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5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6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6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6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6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6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6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6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6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6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6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7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7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7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7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7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7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7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7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977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1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1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1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2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2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2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2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2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2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2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2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2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2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3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3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3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3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3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3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3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3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3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3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4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4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4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4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4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4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4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4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4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4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5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5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5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5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5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245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4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4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5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5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5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5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5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5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5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5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5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6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6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6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6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6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6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6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6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6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6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7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7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7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7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7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7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7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7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7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7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8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8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8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8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8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8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048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7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7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7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7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7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7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7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7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8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8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8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8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8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8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8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8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8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8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9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9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9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9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9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9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9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9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9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49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50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50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50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50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50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50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50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50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50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50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8151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6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6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6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6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6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6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6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6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6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7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7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7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7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7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7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7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77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78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79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80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81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82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83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84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85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4586" name="Line 2"/>
        <xdr:cNvSpPr>
          <a:spLocks noChangeShapeType="1"/>
        </xdr:cNvSpPr>
      </xdr:nvSpPr>
      <xdr:spPr bwMode="auto">
        <a:xfrm>
          <a:off x="6286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J16" sqref="J16"/>
    </sheetView>
  </sheetViews>
  <sheetFormatPr defaultRowHeight="15.75" x14ac:dyDescent="0.25"/>
  <cols>
    <col min="1" max="1" width="4.5703125" style="1" bestFit="1" customWidth="1"/>
    <col min="2" max="2" width="12.85546875" style="1" customWidth="1"/>
    <col min="3" max="3" width="17.140625" style="1" customWidth="1"/>
    <col min="4" max="4" width="6.85546875" style="1" customWidth="1"/>
    <col min="5" max="5" width="11.140625" style="1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1:15" ht="18.75" customHeight="1" x14ac:dyDescent="0.25">
      <c r="E4" s="33" t="s">
        <v>56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37" t="s">
        <v>59</v>
      </c>
      <c r="F5" s="37"/>
      <c r="G5" s="37"/>
      <c r="H5" s="37"/>
      <c r="I5" s="37"/>
      <c r="J5" s="37"/>
      <c r="K5" s="37"/>
      <c r="L5" s="37"/>
      <c r="M5" s="37"/>
      <c r="N5" s="37"/>
    </row>
    <row r="6" spans="1:15" ht="15.75" customHeight="1" x14ac:dyDescent="0.25">
      <c r="E6" s="37" t="s">
        <v>57</v>
      </c>
      <c r="F6" s="37"/>
      <c r="G6" s="37"/>
      <c r="H6" s="37"/>
      <c r="I6" s="37"/>
      <c r="J6" s="37"/>
      <c r="K6" s="37"/>
      <c r="L6" s="37"/>
      <c r="M6" s="37"/>
      <c r="N6" s="37"/>
    </row>
    <row r="7" spans="1:15" ht="10.5" customHeight="1" x14ac:dyDescent="0.25"/>
    <row r="8" spans="1:15" s="4" customFormat="1" ht="42" customHeight="1" x14ac:dyDescent="0.2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 x14ac:dyDescent="0.2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95" customHeight="1" x14ac:dyDescent="0.2">
      <c r="A10" s="8">
        <v>1</v>
      </c>
      <c r="B10" s="16" t="s">
        <v>19</v>
      </c>
      <c r="C10" s="17" t="s">
        <v>20</v>
      </c>
      <c r="D10" s="18" t="s">
        <v>21</v>
      </c>
      <c r="E10" s="22" t="s">
        <v>22</v>
      </c>
      <c r="F10" s="28">
        <v>9</v>
      </c>
      <c r="G10" s="28">
        <v>6</v>
      </c>
      <c r="H10" s="13"/>
      <c r="I10" s="13">
        <f t="shared" ref="I10:I15" si="0">G10</f>
        <v>6</v>
      </c>
      <c r="J10" s="13">
        <v>4</v>
      </c>
      <c r="K10" s="23">
        <f t="shared" ref="K10:K15" si="1" xml:space="preserve"> ROUND((J10*7+I10*2+F10)/10,1)</f>
        <v>4.9000000000000004</v>
      </c>
      <c r="L10" s="24" t="str">
        <f t="shared" ref="L10:L15" si="2">IF(K10&gt;=8.5,"A",IF(K10&gt;=7,"B",IF(K10&gt;=5.5,"C",IF(K10&gt;=4,"D",IF(AND(K10&lt;4,K10&gt;=0),"F",IF(AND(F10="",I10="",J10=""),"I",IF(OR(F10&lt;&gt;"",I10&lt;&gt;"",J10&lt;&gt;""),"X","R")))))))</f>
        <v>D</v>
      </c>
      <c r="M10" s="25">
        <f t="shared" ref="M10:M15" si="3">IF(L10="A",4,IF(L10="B",3,IF(L10="C",2,IF(L10="D",1,0))))</f>
        <v>1</v>
      </c>
      <c r="N10" s="7" t="str">
        <f t="shared" ref="N10:N15" si="4">IF(L10="A","GIỎI",IF(L10="B","KHÁ",IF(L10="C","TB",IF(L10="D","TB YẾU","KÉM"))))</f>
        <v>TB YẾU</v>
      </c>
      <c r="O10" s="2" t="str">
        <f t="shared" ref="O10:O15" si="5">IF(OR(K10&lt;4,J10&lt;=2),"KHÔNG ĐẠT","ĐẠT")</f>
        <v>ĐẠT</v>
      </c>
    </row>
    <row r="11" spans="1:15" s="26" customFormat="1" ht="24.95" customHeight="1" x14ac:dyDescent="0.2">
      <c r="A11" s="8">
        <v>2</v>
      </c>
      <c r="B11" s="16" t="s">
        <v>23</v>
      </c>
      <c r="C11" s="17" t="s">
        <v>24</v>
      </c>
      <c r="D11" s="18" t="s">
        <v>25</v>
      </c>
      <c r="E11" s="22" t="s">
        <v>26</v>
      </c>
      <c r="F11" s="28">
        <v>7</v>
      </c>
      <c r="G11" s="28">
        <v>6</v>
      </c>
      <c r="H11" s="13"/>
      <c r="I11" s="13">
        <f t="shared" si="0"/>
        <v>6</v>
      </c>
      <c r="J11" s="13">
        <v>4</v>
      </c>
      <c r="K11" s="23">
        <f t="shared" si="1"/>
        <v>4.7</v>
      </c>
      <c r="L11" s="24" t="str">
        <f t="shared" si="2"/>
        <v>D</v>
      </c>
      <c r="M11" s="25">
        <f t="shared" si="3"/>
        <v>1</v>
      </c>
      <c r="N11" s="7" t="str">
        <f t="shared" si="4"/>
        <v>TB YẾU</v>
      </c>
      <c r="O11" s="2" t="str">
        <f t="shared" si="5"/>
        <v>ĐẠT</v>
      </c>
    </row>
    <row r="12" spans="1:15" s="26" customFormat="1" ht="24.95" customHeight="1" x14ac:dyDescent="0.2">
      <c r="A12" s="8">
        <v>3</v>
      </c>
      <c r="B12" s="16" t="s">
        <v>27</v>
      </c>
      <c r="C12" s="17" t="s">
        <v>28</v>
      </c>
      <c r="D12" s="18" t="s">
        <v>29</v>
      </c>
      <c r="E12" s="22" t="s">
        <v>30</v>
      </c>
      <c r="F12" s="28">
        <v>10</v>
      </c>
      <c r="G12" s="28">
        <v>9</v>
      </c>
      <c r="H12" s="13"/>
      <c r="I12" s="13">
        <f t="shared" si="0"/>
        <v>9</v>
      </c>
      <c r="J12" s="13">
        <v>6</v>
      </c>
      <c r="K12" s="23">
        <f t="shared" si="1"/>
        <v>7</v>
      </c>
      <c r="L12" s="24" t="str">
        <f t="shared" si="2"/>
        <v>B</v>
      </c>
      <c r="M12" s="25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26" customFormat="1" ht="24.95" customHeight="1" x14ac:dyDescent="0.2">
      <c r="A13" s="8">
        <v>4</v>
      </c>
      <c r="B13" s="16" t="s">
        <v>31</v>
      </c>
      <c r="C13" s="17" t="s">
        <v>32</v>
      </c>
      <c r="D13" s="18" t="s">
        <v>33</v>
      </c>
      <c r="E13" s="22" t="s">
        <v>34</v>
      </c>
      <c r="F13" s="28">
        <v>10</v>
      </c>
      <c r="G13" s="28">
        <v>9</v>
      </c>
      <c r="H13" s="13"/>
      <c r="I13" s="13">
        <f t="shared" si="0"/>
        <v>9</v>
      </c>
      <c r="J13" s="13">
        <v>4</v>
      </c>
      <c r="K13" s="23">
        <f t="shared" si="1"/>
        <v>5.6</v>
      </c>
      <c r="L13" s="24" t="str">
        <f t="shared" si="2"/>
        <v>C</v>
      </c>
      <c r="M13" s="25">
        <f t="shared" si="3"/>
        <v>2</v>
      </c>
      <c r="N13" s="7" t="str">
        <f t="shared" si="4"/>
        <v>TB</v>
      </c>
      <c r="O13" s="2" t="str">
        <f t="shared" si="5"/>
        <v>ĐẠT</v>
      </c>
    </row>
    <row r="14" spans="1:15" s="26" customFormat="1" ht="24.95" customHeight="1" x14ac:dyDescent="0.2">
      <c r="A14" s="8">
        <v>5</v>
      </c>
      <c r="B14" s="16" t="s">
        <v>35</v>
      </c>
      <c r="C14" s="17" t="s">
        <v>36</v>
      </c>
      <c r="D14" s="18" t="s">
        <v>37</v>
      </c>
      <c r="E14" s="22" t="s">
        <v>38</v>
      </c>
      <c r="F14" s="28">
        <v>8</v>
      </c>
      <c r="G14" s="28">
        <v>5</v>
      </c>
      <c r="H14" s="13"/>
      <c r="I14" s="13">
        <f t="shared" si="0"/>
        <v>5</v>
      </c>
      <c r="J14" s="13">
        <v>4.5</v>
      </c>
      <c r="K14" s="23">
        <f t="shared" si="1"/>
        <v>5</v>
      </c>
      <c r="L14" s="24" t="str">
        <f t="shared" si="2"/>
        <v>D</v>
      </c>
      <c r="M14" s="25">
        <f t="shared" si="3"/>
        <v>1</v>
      </c>
      <c r="N14" s="7" t="str">
        <f t="shared" si="4"/>
        <v>TB YẾU</v>
      </c>
      <c r="O14" s="2" t="str">
        <f t="shared" si="5"/>
        <v>ĐẠT</v>
      </c>
    </row>
    <row r="15" spans="1:15" s="26" customFormat="1" ht="24.95" customHeight="1" x14ac:dyDescent="0.2">
      <c r="A15" s="8">
        <v>6</v>
      </c>
      <c r="B15" s="16" t="s">
        <v>39</v>
      </c>
      <c r="C15" s="17" t="s">
        <v>40</v>
      </c>
      <c r="D15" s="18" t="s">
        <v>41</v>
      </c>
      <c r="E15" s="22" t="s">
        <v>42</v>
      </c>
      <c r="F15" s="28">
        <v>7</v>
      </c>
      <c r="G15" s="28">
        <v>7</v>
      </c>
      <c r="H15" s="13"/>
      <c r="I15" s="13">
        <f t="shared" si="0"/>
        <v>7</v>
      </c>
      <c r="J15" s="13">
        <v>4</v>
      </c>
      <c r="K15" s="23">
        <f t="shared" si="1"/>
        <v>4.9000000000000004</v>
      </c>
      <c r="L15" s="24" t="str">
        <f t="shared" si="2"/>
        <v>D</v>
      </c>
      <c r="M15" s="25">
        <f t="shared" si="3"/>
        <v>1</v>
      </c>
      <c r="N15" s="7" t="str">
        <f t="shared" si="4"/>
        <v>TB YẾU</v>
      </c>
      <c r="O15" s="2" t="str">
        <f t="shared" si="5"/>
        <v>ĐẠT</v>
      </c>
    </row>
    <row r="16" spans="1:15" ht="21" customHeight="1" x14ac:dyDescent="0.25">
      <c r="B16" s="35" t="s">
        <v>55</v>
      </c>
      <c r="C16" s="35"/>
      <c r="D16" s="35"/>
      <c r="E16" s="35"/>
      <c r="F16" s="14"/>
      <c r="G16" s="15"/>
      <c r="H16" s="15"/>
      <c r="I16" s="15"/>
      <c r="J16" s="15"/>
    </row>
    <row r="17" spans="2:14" x14ac:dyDescent="0.2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2:14" x14ac:dyDescent="0.2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2:14" x14ac:dyDescent="0.25">
      <c r="C19" s="21"/>
      <c r="F19" s="1"/>
    </row>
    <row r="20" spans="2:14" x14ac:dyDescent="0.25">
      <c r="F20" s="1"/>
    </row>
    <row r="21" spans="2:14" x14ac:dyDescent="0.25">
      <c r="F21" s="1"/>
    </row>
    <row r="22" spans="2:14" x14ac:dyDescent="0.25">
      <c r="B22" s="33" t="s">
        <v>52</v>
      </c>
      <c r="C22" s="33"/>
      <c r="D22" s="11"/>
      <c r="E22" s="33" t="s">
        <v>50</v>
      </c>
      <c r="F22" s="33"/>
      <c r="G22" s="33"/>
      <c r="H22" s="33" t="s">
        <v>48</v>
      </c>
      <c r="I22" s="33"/>
      <c r="J22" s="33"/>
      <c r="K22" s="11"/>
      <c r="L22" s="20" t="s">
        <v>51</v>
      </c>
      <c r="M22" s="20"/>
      <c r="N22" s="20"/>
    </row>
    <row r="23" spans="2:14" x14ac:dyDescent="0.2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mergeCells count="27">
    <mergeCell ref="N8:O9"/>
    <mergeCell ref="B16:E16"/>
    <mergeCell ref="B8:B9"/>
    <mergeCell ref="C8:D9"/>
    <mergeCell ref="E8:E9"/>
    <mergeCell ref="F8:F9"/>
    <mergeCell ref="G8:I8"/>
    <mergeCell ref="J8:J9"/>
    <mergeCell ref="A8:A9"/>
    <mergeCell ref="E5:N5"/>
    <mergeCell ref="E6:N6"/>
    <mergeCell ref="A1:D1"/>
    <mergeCell ref="E1:N1"/>
    <mergeCell ref="A2:D2"/>
    <mergeCell ref="E2:N2"/>
    <mergeCell ref="E3:N3"/>
    <mergeCell ref="E4:N4"/>
    <mergeCell ref="K8:M8"/>
    <mergeCell ref="B22:C22"/>
    <mergeCell ref="E22:G22"/>
    <mergeCell ref="H22:J22"/>
    <mergeCell ref="E17:G17"/>
    <mergeCell ref="H17:J17"/>
    <mergeCell ref="L17:N17"/>
    <mergeCell ref="C18:E18"/>
    <mergeCell ref="H18:J18"/>
    <mergeCell ref="K18:N18"/>
  </mergeCells>
  <pageMargins left="0.55000000000000004" right="0.47" top="0.33" bottom="0.32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J16" sqref="J16"/>
    </sheetView>
  </sheetViews>
  <sheetFormatPr defaultRowHeight="15.75" x14ac:dyDescent="0.25"/>
  <cols>
    <col min="1" max="1" width="4.5703125" style="1" bestFit="1" customWidth="1"/>
    <col min="2" max="2" width="12.85546875" style="1" customWidth="1"/>
    <col min="3" max="3" width="17.140625" style="1" customWidth="1"/>
    <col min="4" max="4" width="6.85546875" style="1" customWidth="1"/>
    <col min="5" max="5" width="11.140625" style="1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1:15" ht="18.75" customHeight="1" x14ac:dyDescent="0.25">
      <c r="E4" s="33" t="s">
        <v>56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37" t="s">
        <v>60</v>
      </c>
      <c r="F5" s="37"/>
      <c r="G5" s="37"/>
      <c r="H5" s="37"/>
      <c r="I5" s="37"/>
      <c r="J5" s="37"/>
      <c r="K5" s="37"/>
      <c r="L5" s="37"/>
      <c r="M5" s="37"/>
      <c r="N5" s="37"/>
    </row>
    <row r="6" spans="1:15" ht="15.75" customHeight="1" x14ac:dyDescent="0.25">
      <c r="E6" s="37" t="s">
        <v>53</v>
      </c>
      <c r="F6" s="37"/>
      <c r="G6" s="37"/>
      <c r="H6" s="37"/>
      <c r="I6" s="37"/>
      <c r="J6" s="37"/>
      <c r="K6" s="37"/>
      <c r="L6" s="37"/>
      <c r="M6" s="37"/>
      <c r="N6" s="37"/>
    </row>
    <row r="7" spans="1:15" ht="10.5" customHeight="1" x14ac:dyDescent="0.25"/>
    <row r="8" spans="1:15" s="4" customFormat="1" ht="42" customHeight="1" x14ac:dyDescent="0.2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69</v>
      </c>
      <c r="H8" s="41"/>
      <c r="I8" s="42"/>
      <c r="J8" s="48" t="s">
        <v>70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 x14ac:dyDescent="0.2">
      <c r="A9" s="36"/>
      <c r="B9" s="36"/>
      <c r="C9" s="36"/>
      <c r="D9" s="36"/>
      <c r="E9" s="36"/>
      <c r="F9" s="49"/>
      <c r="G9" s="3" t="s">
        <v>71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95" customHeight="1" x14ac:dyDescent="0.2">
      <c r="A10" s="8">
        <v>1</v>
      </c>
      <c r="B10" s="16" t="s">
        <v>19</v>
      </c>
      <c r="C10" s="17" t="s">
        <v>20</v>
      </c>
      <c r="D10" s="18" t="s">
        <v>21</v>
      </c>
      <c r="E10" s="22" t="s">
        <v>22</v>
      </c>
      <c r="F10" s="31">
        <v>9</v>
      </c>
      <c r="G10" s="32">
        <v>5</v>
      </c>
      <c r="H10" s="13"/>
      <c r="I10" s="13">
        <f t="shared" ref="I10:I15" si="0">G10</f>
        <v>5</v>
      </c>
      <c r="J10" s="13">
        <v>6.5</v>
      </c>
      <c r="K10" s="23">
        <f t="shared" ref="K10:K15" si="1" xml:space="preserve"> ROUND((J10*6+I10*3+F10)/10,1)</f>
        <v>6.3</v>
      </c>
      <c r="L10" s="24" t="str">
        <f t="shared" ref="L10:L15" si="2">IF(K10&gt;=8.5,"A",IF(K10&gt;=7,"B",IF(K10&gt;=5.5,"C",IF(K10&gt;=4,"D",IF(AND(K10&lt;4,K10&gt;=0),"F",IF(AND(F10="",I10="",J10=""),"I",IF(OR(F10&lt;&gt;"",I10&lt;&gt;"",J10&lt;&gt;""),"X","R")))))))</f>
        <v>C</v>
      </c>
      <c r="M10" s="25">
        <f t="shared" ref="M10:M15" si="3">IF(L10="A",4,IF(L10="B",3,IF(L10="C",2,IF(L10="D",1,0))))</f>
        <v>2</v>
      </c>
      <c r="N10" s="7" t="str">
        <f t="shared" ref="N10:N15" si="4">IF(L10="A","GIỎI",IF(L10="B","KHÁ",IF(L10="C","TB",IF(L10="D","TB YẾU","KÉM"))))</f>
        <v>TB</v>
      </c>
      <c r="O10" s="2" t="str">
        <f t="shared" ref="O10:O15" si="5">IF(OR(K10&lt;4,J10&lt;=2),"KHÔNG ĐẠT","ĐẠT")</f>
        <v>ĐẠT</v>
      </c>
    </row>
    <row r="11" spans="1:15" s="26" customFormat="1" ht="24.95" customHeight="1" x14ac:dyDescent="0.2">
      <c r="A11" s="8">
        <v>2</v>
      </c>
      <c r="B11" s="16" t="s">
        <v>23</v>
      </c>
      <c r="C11" s="17" t="s">
        <v>24</v>
      </c>
      <c r="D11" s="18" t="s">
        <v>25</v>
      </c>
      <c r="E11" s="22" t="s">
        <v>26</v>
      </c>
      <c r="F11" s="31">
        <v>8.5</v>
      </c>
      <c r="G11" s="32">
        <v>5.5</v>
      </c>
      <c r="H11" s="13"/>
      <c r="I11" s="13">
        <f t="shared" si="0"/>
        <v>5.5</v>
      </c>
      <c r="J11" s="13">
        <v>4.5</v>
      </c>
      <c r="K11" s="23">
        <f t="shared" si="1"/>
        <v>5.2</v>
      </c>
      <c r="L11" s="24" t="str">
        <f t="shared" si="2"/>
        <v>D</v>
      </c>
      <c r="M11" s="25">
        <f t="shared" si="3"/>
        <v>1</v>
      </c>
      <c r="N11" s="7" t="str">
        <f t="shared" si="4"/>
        <v>TB YẾU</v>
      </c>
      <c r="O11" s="2" t="str">
        <f t="shared" si="5"/>
        <v>ĐẠT</v>
      </c>
    </row>
    <row r="12" spans="1:15" s="26" customFormat="1" ht="24.95" customHeight="1" x14ac:dyDescent="0.2">
      <c r="A12" s="8">
        <v>3</v>
      </c>
      <c r="B12" s="16" t="s">
        <v>27</v>
      </c>
      <c r="C12" s="17" t="s">
        <v>28</v>
      </c>
      <c r="D12" s="18" t="s">
        <v>29</v>
      </c>
      <c r="E12" s="22" t="s">
        <v>30</v>
      </c>
      <c r="F12" s="31">
        <v>9</v>
      </c>
      <c r="G12" s="32">
        <v>8.5</v>
      </c>
      <c r="H12" s="13"/>
      <c r="I12" s="13">
        <f t="shared" si="0"/>
        <v>8.5</v>
      </c>
      <c r="J12" s="13">
        <v>4</v>
      </c>
      <c r="K12" s="23">
        <f t="shared" si="1"/>
        <v>5.9</v>
      </c>
      <c r="L12" s="24" t="str">
        <f t="shared" si="2"/>
        <v>C</v>
      </c>
      <c r="M12" s="25">
        <f t="shared" si="3"/>
        <v>2</v>
      </c>
      <c r="N12" s="7" t="str">
        <f t="shared" si="4"/>
        <v>TB</v>
      </c>
      <c r="O12" s="2" t="str">
        <f t="shared" si="5"/>
        <v>ĐẠT</v>
      </c>
    </row>
    <row r="13" spans="1:15" s="26" customFormat="1" ht="24.95" customHeight="1" x14ac:dyDescent="0.2">
      <c r="A13" s="8">
        <v>4</v>
      </c>
      <c r="B13" s="16" t="s">
        <v>31</v>
      </c>
      <c r="C13" s="17" t="s">
        <v>32</v>
      </c>
      <c r="D13" s="18" t="s">
        <v>33</v>
      </c>
      <c r="E13" s="22" t="s">
        <v>34</v>
      </c>
      <c r="F13" s="31">
        <v>9</v>
      </c>
      <c r="G13" s="32">
        <v>6</v>
      </c>
      <c r="H13" s="13"/>
      <c r="I13" s="13">
        <f t="shared" si="0"/>
        <v>6</v>
      </c>
      <c r="J13" s="13">
        <v>3.5</v>
      </c>
      <c r="K13" s="23">
        <f t="shared" si="1"/>
        <v>4.8</v>
      </c>
      <c r="L13" s="24" t="str">
        <f t="shared" si="2"/>
        <v>D</v>
      </c>
      <c r="M13" s="25">
        <f t="shared" si="3"/>
        <v>1</v>
      </c>
      <c r="N13" s="7" t="str">
        <f t="shared" si="4"/>
        <v>TB YẾU</v>
      </c>
      <c r="O13" s="2" t="str">
        <f t="shared" si="5"/>
        <v>ĐẠT</v>
      </c>
    </row>
    <row r="14" spans="1:15" s="26" customFormat="1" ht="24.95" customHeight="1" x14ac:dyDescent="0.2">
      <c r="A14" s="8">
        <v>5</v>
      </c>
      <c r="B14" s="16" t="s">
        <v>35</v>
      </c>
      <c r="C14" s="17" t="s">
        <v>36</v>
      </c>
      <c r="D14" s="18" t="s">
        <v>37</v>
      </c>
      <c r="E14" s="22" t="s">
        <v>38</v>
      </c>
      <c r="F14" s="31">
        <v>9</v>
      </c>
      <c r="G14" s="32">
        <v>5</v>
      </c>
      <c r="H14" s="13"/>
      <c r="I14" s="13">
        <f t="shared" si="0"/>
        <v>5</v>
      </c>
      <c r="J14" s="13">
        <v>5.5</v>
      </c>
      <c r="K14" s="23">
        <f t="shared" si="1"/>
        <v>5.7</v>
      </c>
      <c r="L14" s="24" t="str">
        <f t="shared" si="2"/>
        <v>C</v>
      </c>
      <c r="M14" s="25">
        <f t="shared" si="3"/>
        <v>2</v>
      </c>
      <c r="N14" s="7" t="str">
        <f t="shared" si="4"/>
        <v>TB</v>
      </c>
      <c r="O14" s="2" t="str">
        <f t="shared" si="5"/>
        <v>ĐẠT</v>
      </c>
    </row>
    <row r="15" spans="1:15" s="26" customFormat="1" ht="24.95" customHeight="1" x14ac:dyDescent="0.2">
      <c r="A15" s="8">
        <v>6</v>
      </c>
      <c r="B15" s="16" t="s">
        <v>39</v>
      </c>
      <c r="C15" s="17" t="s">
        <v>40</v>
      </c>
      <c r="D15" s="18" t="s">
        <v>41</v>
      </c>
      <c r="E15" s="22" t="s">
        <v>42</v>
      </c>
      <c r="F15" s="31">
        <v>9</v>
      </c>
      <c r="G15" s="32">
        <v>5</v>
      </c>
      <c r="H15" s="13"/>
      <c r="I15" s="13">
        <f t="shared" si="0"/>
        <v>5</v>
      </c>
      <c r="J15" s="13">
        <v>3.5</v>
      </c>
      <c r="K15" s="23">
        <f t="shared" si="1"/>
        <v>4.5</v>
      </c>
      <c r="L15" s="24" t="str">
        <f t="shared" si="2"/>
        <v>D</v>
      </c>
      <c r="M15" s="25">
        <f t="shared" si="3"/>
        <v>1</v>
      </c>
      <c r="N15" s="7" t="str">
        <f t="shared" si="4"/>
        <v>TB YẾU</v>
      </c>
      <c r="O15" s="2" t="str">
        <f t="shared" si="5"/>
        <v>ĐẠT</v>
      </c>
    </row>
    <row r="16" spans="1:15" ht="21" customHeight="1" x14ac:dyDescent="0.25">
      <c r="B16" s="35" t="s">
        <v>55</v>
      </c>
      <c r="C16" s="35"/>
      <c r="D16" s="35"/>
      <c r="E16" s="35"/>
      <c r="F16" s="14"/>
      <c r="G16" s="15"/>
      <c r="H16" s="15"/>
      <c r="I16" s="15"/>
      <c r="J16" s="15"/>
    </row>
    <row r="17" spans="2:14" x14ac:dyDescent="0.2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2:14" x14ac:dyDescent="0.2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2:14" x14ac:dyDescent="0.25">
      <c r="C19" s="21"/>
      <c r="F19" s="1"/>
    </row>
    <row r="20" spans="2:14" x14ac:dyDescent="0.25">
      <c r="F20" s="1"/>
    </row>
    <row r="21" spans="2:14" x14ac:dyDescent="0.25">
      <c r="F21" s="1"/>
    </row>
    <row r="22" spans="2:14" x14ac:dyDescent="0.25">
      <c r="B22" s="33" t="s">
        <v>52</v>
      </c>
      <c r="C22" s="33"/>
      <c r="D22" s="11"/>
      <c r="E22" s="33" t="s">
        <v>50</v>
      </c>
      <c r="F22" s="33"/>
      <c r="G22" s="33"/>
      <c r="H22" s="33" t="s">
        <v>48</v>
      </c>
      <c r="I22" s="33"/>
      <c r="J22" s="33"/>
      <c r="K22" s="11"/>
      <c r="L22" s="20" t="s">
        <v>51</v>
      </c>
      <c r="M22" s="20"/>
      <c r="N22" s="20"/>
    </row>
    <row r="23" spans="2:14" x14ac:dyDescent="0.2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mergeCells count="27">
    <mergeCell ref="A1:D1"/>
    <mergeCell ref="E1:N1"/>
    <mergeCell ref="A2:D2"/>
    <mergeCell ref="E2:N2"/>
    <mergeCell ref="E3:N3"/>
    <mergeCell ref="E4:N4"/>
    <mergeCell ref="A8:A9"/>
    <mergeCell ref="B8:B9"/>
    <mergeCell ref="C8:D9"/>
    <mergeCell ref="E8:E9"/>
    <mergeCell ref="F8:F9"/>
    <mergeCell ref="G8:I8"/>
    <mergeCell ref="L17:N17"/>
    <mergeCell ref="C18:E18"/>
    <mergeCell ref="H18:J18"/>
    <mergeCell ref="K18:N18"/>
    <mergeCell ref="N8:O9"/>
    <mergeCell ref="E5:N5"/>
    <mergeCell ref="E6:N6"/>
    <mergeCell ref="J8:J9"/>
    <mergeCell ref="K8:M8"/>
    <mergeCell ref="B22:C22"/>
    <mergeCell ref="E22:G22"/>
    <mergeCell ref="H22:J22"/>
    <mergeCell ref="B16:E16"/>
    <mergeCell ref="E17:G17"/>
    <mergeCell ref="H17:J17"/>
  </mergeCells>
  <pageMargins left="0.5" right="0.2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J16" sqref="J16"/>
    </sheetView>
  </sheetViews>
  <sheetFormatPr defaultRowHeight="15.75" x14ac:dyDescent="0.25"/>
  <cols>
    <col min="1" max="1" width="4.5703125" style="1" bestFit="1" customWidth="1"/>
    <col min="2" max="2" width="12.85546875" style="1" customWidth="1"/>
    <col min="3" max="3" width="17.140625" style="1" customWidth="1"/>
    <col min="4" max="4" width="6.85546875" style="1" customWidth="1"/>
    <col min="5" max="5" width="11.140625" style="1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1:15" ht="18.75" customHeight="1" x14ac:dyDescent="0.25">
      <c r="E4" s="33" t="s">
        <v>56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37" t="s">
        <v>61</v>
      </c>
      <c r="F5" s="37"/>
      <c r="G5" s="37"/>
      <c r="H5" s="37"/>
      <c r="I5" s="37"/>
      <c r="J5" s="37"/>
      <c r="K5" s="37"/>
      <c r="L5" s="37"/>
      <c r="M5" s="37"/>
      <c r="N5" s="37"/>
    </row>
    <row r="6" spans="1:15" ht="15.75" customHeight="1" x14ac:dyDescent="0.25">
      <c r="E6" s="37" t="s">
        <v>58</v>
      </c>
      <c r="F6" s="37"/>
      <c r="G6" s="37"/>
      <c r="H6" s="37"/>
      <c r="I6" s="37"/>
      <c r="J6" s="37"/>
      <c r="K6" s="37"/>
      <c r="L6" s="37"/>
      <c r="M6" s="37"/>
      <c r="N6" s="37"/>
    </row>
    <row r="7" spans="1:15" ht="10.5" customHeight="1" x14ac:dyDescent="0.25"/>
    <row r="8" spans="1:15" s="4" customFormat="1" ht="42" customHeight="1" x14ac:dyDescent="0.2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 x14ac:dyDescent="0.2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95" customHeight="1" x14ac:dyDescent="0.25">
      <c r="A10" s="8">
        <v>1</v>
      </c>
      <c r="B10" s="16" t="s">
        <v>19</v>
      </c>
      <c r="C10" s="17" t="s">
        <v>20</v>
      </c>
      <c r="D10" s="18" t="s">
        <v>21</v>
      </c>
      <c r="E10" s="27" t="s">
        <v>22</v>
      </c>
      <c r="F10" s="19">
        <v>7.5</v>
      </c>
      <c r="G10" s="13">
        <v>4.4000000000000004</v>
      </c>
      <c r="H10" s="13"/>
      <c r="I10" s="13">
        <f t="shared" ref="I10:I15" si="0">G10</f>
        <v>4.4000000000000004</v>
      </c>
      <c r="J10" s="13">
        <v>5.7</v>
      </c>
      <c r="K10" s="23">
        <f t="shared" ref="K10:K15" si="1" xml:space="preserve"> ROUND((J10*7+I10*2+F10)/10,1)</f>
        <v>5.6</v>
      </c>
      <c r="L10" s="24" t="str">
        <f t="shared" ref="L10:L15" si="2">IF(K10&gt;=8.5,"A",IF(K10&gt;=7,"B",IF(K10&gt;=5.5,"C",IF(K10&gt;=4,"D",IF(AND(K10&lt;4,K10&gt;=0),"F",IF(AND(F10="",I10="",J10=""),"I",IF(OR(F10&lt;&gt;"",I10&lt;&gt;"",J10&lt;&gt;""),"X","R")))))))</f>
        <v>C</v>
      </c>
      <c r="M10" s="25">
        <f t="shared" ref="M10:M15" si="3">IF(L10="A",4,IF(L10="B",3,IF(L10="C",2,IF(L10="D",1,0))))</f>
        <v>2</v>
      </c>
      <c r="N10" s="7" t="str">
        <f t="shared" ref="N10:N15" si="4">IF(L10="A","GIỎI",IF(L10="B","KHÁ",IF(L10="C","TB",IF(L10="D","TB YẾU","KÉM"))))</f>
        <v>TB</v>
      </c>
      <c r="O10" s="2" t="str">
        <f t="shared" ref="O10:O15" si="5">IF(OR(K10&lt;4,J10&lt;=2),"KHÔNG ĐẠT","ĐẠT")</f>
        <v>ĐẠT</v>
      </c>
    </row>
    <row r="11" spans="1:15" s="26" customFormat="1" ht="24.95" customHeight="1" x14ac:dyDescent="0.25">
      <c r="A11" s="8">
        <v>2</v>
      </c>
      <c r="B11" s="16" t="s">
        <v>23</v>
      </c>
      <c r="C11" s="17" t="s">
        <v>24</v>
      </c>
      <c r="D11" s="18" t="s">
        <v>25</v>
      </c>
      <c r="E11" s="27" t="s">
        <v>26</v>
      </c>
      <c r="F11" s="19">
        <v>8</v>
      </c>
      <c r="G11" s="13">
        <v>4.8</v>
      </c>
      <c r="H11" s="13"/>
      <c r="I11" s="13">
        <f t="shared" si="0"/>
        <v>4.8</v>
      </c>
      <c r="J11" s="13">
        <v>5.4</v>
      </c>
      <c r="K11" s="23">
        <f t="shared" si="1"/>
        <v>5.5</v>
      </c>
      <c r="L11" s="24" t="str">
        <f t="shared" si="2"/>
        <v>C</v>
      </c>
      <c r="M11" s="25">
        <f t="shared" si="3"/>
        <v>2</v>
      </c>
      <c r="N11" s="7" t="str">
        <f t="shared" si="4"/>
        <v>TB</v>
      </c>
      <c r="O11" s="2" t="str">
        <f t="shared" si="5"/>
        <v>ĐẠT</v>
      </c>
    </row>
    <row r="12" spans="1:15" s="26" customFormat="1" ht="24.95" customHeight="1" x14ac:dyDescent="0.25">
      <c r="A12" s="8">
        <v>3</v>
      </c>
      <c r="B12" s="16" t="s">
        <v>27</v>
      </c>
      <c r="C12" s="17" t="s">
        <v>28</v>
      </c>
      <c r="D12" s="18" t="s">
        <v>29</v>
      </c>
      <c r="E12" s="27" t="s">
        <v>30</v>
      </c>
      <c r="F12" s="19">
        <v>8</v>
      </c>
      <c r="G12" s="13">
        <v>7</v>
      </c>
      <c r="H12" s="13"/>
      <c r="I12" s="13">
        <f t="shared" si="0"/>
        <v>7</v>
      </c>
      <c r="J12" s="13">
        <v>5.8</v>
      </c>
      <c r="K12" s="23">
        <f t="shared" si="1"/>
        <v>6.3</v>
      </c>
      <c r="L12" s="24" t="str">
        <f t="shared" si="2"/>
        <v>C</v>
      </c>
      <c r="M12" s="25">
        <f t="shared" si="3"/>
        <v>2</v>
      </c>
      <c r="N12" s="7" t="str">
        <f t="shared" si="4"/>
        <v>TB</v>
      </c>
      <c r="O12" s="2" t="str">
        <f t="shared" si="5"/>
        <v>ĐẠT</v>
      </c>
    </row>
    <row r="13" spans="1:15" s="26" customFormat="1" ht="24.95" customHeight="1" x14ac:dyDescent="0.25">
      <c r="A13" s="8">
        <v>4</v>
      </c>
      <c r="B13" s="16" t="s">
        <v>31</v>
      </c>
      <c r="C13" s="17" t="s">
        <v>32</v>
      </c>
      <c r="D13" s="18" t="s">
        <v>33</v>
      </c>
      <c r="E13" s="27" t="s">
        <v>34</v>
      </c>
      <c r="F13" s="19">
        <v>7.5</v>
      </c>
      <c r="G13" s="13">
        <v>5.5</v>
      </c>
      <c r="H13" s="13"/>
      <c r="I13" s="13">
        <f t="shared" si="0"/>
        <v>5.5</v>
      </c>
      <c r="J13" s="13">
        <v>4.0999999999999996</v>
      </c>
      <c r="K13" s="23">
        <f t="shared" si="1"/>
        <v>4.7</v>
      </c>
      <c r="L13" s="24" t="str">
        <f t="shared" si="2"/>
        <v>D</v>
      </c>
      <c r="M13" s="25">
        <f t="shared" si="3"/>
        <v>1</v>
      </c>
      <c r="N13" s="7" t="str">
        <f t="shared" si="4"/>
        <v>TB YẾU</v>
      </c>
      <c r="O13" s="2" t="str">
        <f t="shared" si="5"/>
        <v>ĐẠT</v>
      </c>
    </row>
    <row r="14" spans="1:15" s="26" customFormat="1" ht="24.95" customHeight="1" x14ac:dyDescent="0.25">
      <c r="A14" s="8">
        <v>5</v>
      </c>
      <c r="B14" s="16" t="s">
        <v>35</v>
      </c>
      <c r="C14" s="17" t="s">
        <v>36</v>
      </c>
      <c r="D14" s="18" t="s">
        <v>37</v>
      </c>
      <c r="E14" s="27" t="s">
        <v>38</v>
      </c>
      <c r="F14" s="19">
        <v>8.5</v>
      </c>
      <c r="G14" s="13">
        <v>6.3</v>
      </c>
      <c r="H14" s="13"/>
      <c r="I14" s="13">
        <f t="shared" si="0"/>
        <v>6.3</v>
      </c>
      <c r="J14" s="13">
        <v>5.0999999999999996</v>
      </c>
      <c r="K14" s="23">
        <f t="shared" si="1"/>
        <v>5.7</v>
      </c>
      <c r="L14" s="24" t="str">
        <f t="shared" si="2"/>
        <v>C</v>
      </c>
      <c r="M14" s="25">
        <f t="shared" si="3"/>
        <v>2</v>
      </c>
      <c r="N14" s="7" t="str">
        <f t="shared" si="4"/>
        <v>TB</v>
      </c>
      <c r="O14" s="2" t="str">
        <f t="shared" si="5"/>
        <v>ĐẠT</v>
      </c>
    </row>
    <row r="15" spans="1:15" s="26" customFormat="1" ht="24.95" customHeight="1" x14ac:dyDescent="0.25">
      <c r="A15" s="8">
        <v>6</v>
      </c>
      <c r="B15" s="16" t="s">
        <v>39</v>
      </c>
      <c r="C15" s="17" t="s">
        <v>40</v>
      </c>
      <c r="D15" s="18" t="s">
        <v>41</v>
      </c>
      <c r="E15" s="27" t="s">
        <v>42</v>
      </c>
      <c r="F15" s="19">
        <v>4.0999999999999996</v>
      </c>
      <c r="G15" s="13">
        <v>7</v>
      </c>
      <c r="H15" s="13"/>
      <c r="I15" s="13">
        <f t="shared" si="0"/>
        <v>7</v>
      </c>
      <c r="J15" s="13">
        <v>4.7</v>
      </c>
      <c r="K15" s="23">
        <f t="shared" si="1"/>
        <v>5.0999999999999996</v>
      </c>
      <c r="L15" s="24" t="str">
        <f t="shared" si="2"/>
        <v>D</v>
      </c>
      <c r="M15" s="25">
        <f t="shared" si="3"/>
        <v>1</v>
      </c>
      <c r="N15" s="7" t="str">
        <f t="shared" si="4"/>
        <v>TB YẾU</v>
      </c>
      <c r="O15" s="2" t="str">
        <f t="shared" si="5"/>
        <v>ĐẠT</v>
      </c>
    </row>
    <row r="16" spans="1:15" ht="21" customHeight="1" x14ac:dyDescent="0.25">
      <c r="B16" s="35" t="s">
        <v>55</v>
      </c>
      <c r="C16" s="35"/>
      <c r="D16" s="35"/>
      <c r="E16" s="35"/>
      <c r="F16" s="14"/>
      <c r="G16" s="15"/>
      <c r="H16" s="15"/>
      <c r="I16" s="15"/>
      <c r="J16" s="15"/>
    </row>
    <row r="17" spans="2:14" x14ac:dyDescent="0.2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2:14" x14ac:dyDescent="0.2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2:14" x14ac:dyDescent="0.25">
      <c r="C19" s="21"/>
      <c r="F19" s="1"/>
    </row>
    <row r="20" spans="2:14" x14ac:dyDescent="0.25">
      <c r="F20" s="1"/>
    </row>
    <row r="21" spans="2:14" x14ac:dyDescent="0.25">
      <c r="F21" s="1"/>
    </row>
    <row r="22" spans="2:14" x14ac:dyDescent="0.25">
      <c r="B22" s="33" t="s">
        <v>52</v>
      </c>
      <c r="C22" s="33"/>
      <c r="D22" s="11"/>
      <c r="E22" s="33" t="s">
        <v>50</v>
      </c>
      <c r="F22" s="33"/>
      <c r="G22" s="33"/>
      <c r="H22" s="33" t="s">
        <v>48</v>
      </c>
      <c r="I22" s="33"/>
      <c r="J22" s="33"/>
      <c r="K22" s="11"/>
      <c r="L22" s="20" t="s">
        <v>51</v>
      </c>
      <c r="M22" s="20"/>
      <c r="N22" s="20"/>
    </row>
    <row r="23" spans="2:14" x14ac:dyDescent="0.2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mergeCells count="27"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L17:N17"/>
    <mergeCell ref="C18:E18"/>
    <mergeCell ref="H18:J18"/>
    <mergeCell ref="K18:N18"/>
    <mergeCell ref="K8:M8"/>
    <mergeCell ref="H17:J17"/>
    <mergeCell ref="N8:O9"/>
    <mergeCell ref="A1:D1"/>
    <mergeCell ref="E1:N1"/>
    <mergeCell ref="A2:D2"/>
    <mergeCell ref="E2:N2"/>
    <mergeCell ref="E3:N3"/>
    <mergeCell ref="B22:C22"/>
    <mergeCell ref="E22:G22"/>
    <mergeCell ref="H22:J22"/>
    <mergeCell ref="B16:E16"/>
    <mergeCell ref="E17:G17"/>
  </mergeCells>
  <pageMargins left="0.66" right="0.2" top="0.49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J16" sqref="J16"/>
    </sheetView>
  </sheetViews>
  <sheetFormatPr defaultRowHeight="15.75" x14ac:dyDescent="0.25"/>
  <cols>
    <col min="1" max="1" width="4.5703125" style="1" bestFit="1" customWidth="1"/>
    <col min="2" max="2" width="12.85546875" style="1" customWidth="1"/>
    <col min="3" max="3" width="17.140625" style="1" customWidth="1"/>
    <col min="4" max="4" width="6.85546875" style="1" customWidth="1"/>
    <col min="5" max="5" width="11.140625" style="1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1:15" ht="18.75" customHeight="1" x14ac:dyDescent="0.25">
      <c r="E4" s="33" t="s">
        <v>56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37" t="s">
        <v>62</v>
      </c>
      <c r="F5" s="37"/>
      <c r="G5" s="37"/>
      <c r="H5" s="37"/>
      <c r="I5" s="37"/>
      <c r="J5" s="37"/>
      <c r="K5" s="37"/>
      <c r="L5" s="37"/>
      <c r="M5" s="37"/>
      <c r="N5" s="37"/>
    </row>
    <row r="6" spans="1:15" ht="15.75" customHeight="1" x14ac:dyDescent="0.25">
      <c r="E6" s="37" t="s">
        <v>57</v>
      </c>
      <c r="F6" s="37"/>
      <c r="G6" s="37"/>
      <c r="H6" s="37"/>
      <c r="I6" s="37"/>
      <c r="J6" s="37"/>
      <c r="K6" s="37"/>
      <c r="L6" s="37"/>
      <c r="M6" s="37"/>
      <c r="N6" s="37"/>
    </row>
    <row r="7" spans="1:15" ht="10.5" customHeight="1" x14ac:dyDescent="0.25"/>
    <row r="8" spans="1:15" s="4" customFormat="1" ht="42" customHeight="1" x14ac:dyDescent="0.2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 x14ac:dyDescent="0.2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95" customHeight="1" x14ac:dyDescent="0.25">
      <c r="A10" s="8">
        <v>1</v>
      </c>
      <c r="B10" s="16" t="s">
        <v>19</v>
      </c>
      <c r="C10" s="17" t="s">
        <v>20</v>
      </c>
      <c r="D10" s="18" t="s">
        <v>21</v>
      </c>
      <c r="E10" s="27" t="s">
        <v>22</v>
      </c>
      <c r="F10" s="29">
        <v>8</v>
      </c>
      <c r="G10" s="30">
        <v>7</v>
      </c>
      <c r="H10" s="13"/>
      <c r="I10" s="13">
        <f t="shared" ref="I10:I15" si="0">G10</f>
        <v>7</v>
      </c>
      <c r="J10" s="13">
        <v>3.5</v>
      </c>
      <c r="K10" s="23">
        <f t="shared" ref="K10:K15" si="1" xml:space="preserve"> ROUND((J10*7+I10*2+F10)/10,1)</f>
        <v>4.7</v>
      </c>
      <c r="L10" s="24" t="str">
        <f t="shared" ref="L10:L15" si="2">IF(K10&gt;=8.5,"A",IF(K10&gt;=7,"B",IF(K10&gt;=5.5,"C",IF(K10&gt;=4,"D",IF(AND(K10&lt;4,K10&gt;=0),"F",IF(AND(F10="",I10="",J10=""),"I",IF(OR(F10&lt;&gt;"",I10&lt;&gt;"",J10&lt;&gt;""),"X","R")))))))</f>
        <v>D</v>
      </c>
      <c r="M10" s="25">
        <f t="shared" ref="M10:M15" si="3">IF(L10="A",4,IF(L10="B",3,IF(L10="C",2,IF(L10="D",1,0))))</f>
        <v>1</v>
      </c>
      <c r="N10" s="7" t="str">
        <f t="shared" ref="N10:N15" si="4">IF(L10="A","GIỎI",IF(L10="B","KHÁ",IF(L10="C","TB",IF(L10="D","TB YẾU","KÉM"))))</f>
        <v>TB YẾU</v>
      </c>
      <c r="O10" s="2" t="str">
        <f t="shared" ref="O10:O15" si="5">IF(OR(K10&lt;4,J10&lt;=2),"KHÔNG ĐẠT","ĐẠT")</f>
        <v>ĐẠT</v>
      </c>
    </row>
    <row r="11" spans="1:15" s="26" customFormat="1" ht="24.95" customHeight="1" x14ac:dyDescent="0.25">
      <c r="A11" s="8">
        <v>2</v>
      </c>
      <c r="B11" s="16" t="s">
        <v>23</v>
      </c>
      <c r="C11" s="17" t="s">
        <v>24</v>
      </c>
      <c r="D11" s="18" t="s">
        <v>25</v>
      </c>
      <c r="E11" s="27" t="s">
        <v>26</v>
      </c>
      <c r="F11" s="29">
        <v>7</v>
      </c>
      <c r="G11" s="30">
        <v>8</v>
      </c>
      <c r="H11" s="13"/>
      <c r="I11" s="13">
        <f t="shared" si="0"/>
        <v>8</v>
      </c>
      <c r="J11" s="13">
        <v>4</v>
      </c>
      <c r="K11" s="23">
        <f t="shared" si="1"/>
        <v>5.0999999999999996</v>
      </c>
      <c r="L11" s="24" t="str">
        <f t="shared" si="2"/>
        <v>D</v>
      </c>
      <c r="M11" s="25">
        <f t="shared" si="3"/>
        <v>1</v>
      </c>
      <c r="N11" s="7" t="str">
        <f t="shared" si="4"/>
        <v>TB YẾU</v>
      </c>
      <c r="O11" s="2" t="str">
        <f t="shared" si="5"/>
        <v>ĐẠT</v>
      </c>
    </row>
    <row r="12" spans="1:15" s="26" customFormat="1" ht="24.95" customHeight="1" x14ac:dyDescent="0.25">
      <c r="A12" s="8">
        <v>3</v>
      </c>
      <c r="B12" s="16" t="s">
        <v>27</v>
      </c>
      <c r="C12" s="17" t="s">
        <v>28</v>
      </c>
      <c r="D12" s="18" t="s">
        <v>29</v>
      </c>
      <c r="E12" s="27" t="s">
        <v>30</v>
      </c>
      <c r="F12" s="29">
        <v>10</v>
      </c>
      <c r="G12" s="30">
        <v>8</v>
      </c>
      <c r="H12" s="13"/>
      <c r="I12" s="13">
        <f t="shared" si="0"/>
        <v>8</v>
      </c>
      <c r="J12" s="13">
        <v>4</v>
      </c>
      <c r="K12" s="23">
        <f t="shared" si="1"/>
        <v>5.4</v>
      </c>
      <c r="L12" s="24" t="str">
        <f t="shared" si="2"/>
        <v>D</v>
      </c>
      <c r="M12" s="25">
        <f t="shared" si="3"/>
        <v>1</v>
      </c>
      <c r="N12" s="7" t="str">
        <f t="shared" si="4"/>
        <v>TB YẾU</v>
      </c>
      <c r="O12" s="2" t="str">
        <f t="shared" si="5"/>
        <v>ĐẠT</v>
      </c>
    </row>
    <row r="13" spans="1:15" s="26" customFormat="1" ht="24.95" customHeight="1" x14ac:dyDescent="0.25">
      <c r="A13" s="8">
        <v>4</v>
      </c>
      <c r="B13" s="16" t="s">
        <v>31</v>
      </c>
      <c r="C13" s="17" t="s">
        <v>32</v>
      </c>
      <c r="D13" s="18" t="s">
        <v>33</v>
      </c>
      <c r="E13" s="27" t="s">
        <v>34</v>
      </c>
      <c r="F13" s="29">
        <v>10</v>
      </c>
      <c r="G13" s="30">
        <v>8</v>
      </c>
      <c r="H13" s="13"/>
      <c r="I13" s="13">
        <f t="shared" si="0"/>
        <v>8</v>
      </c>
      <c r="J13" s="13">
        <v>5</v>
      </c>
      <c r="K13" s="23">
        <f t="shared" si="1"/>
        <v>6.1</v>
      </c>
      <c r="L13" s="24" t="str">
        <f t="shared" si="2"/>
        <v>C</v>
      </c>
      <c r="M13" s="25">
        <f t="shared" si="3"/>
        <v>2</v>
      </c>
      <c r="N13" s="7" t="str">
        <f t="shared" si="4"/>
        <v>TB</v>
      </c>
      <c r="O13" s="2" t="str">
        <f t="shared" si="5"/>
        <v>ĐẠT</v>
      </c>
    </row>
    <row r="14" spans="1:15" s="26" customFormat="1" ht="24.95" customHeight="1" x14ac:dyDescent="0.25">
      <c r="A14" s="8">
        <v>5</v>
      </c>
      <c r="B14" s="16" t="s">
        <v>35</v>
      </c>
      <c r="C14" s="17" t="s">
        <v>36</v>
      </c>
      <c r="D14" s="18" t="s">
        <v>37</v>
      </c>
      <c r="E14" s="27" t="s">
        <v>38</v>
      </c>
      <c r="F14" s="29">
        <v>8</v>
      </c>
      <c r="G14" s="30">
        <v>7</v>
      </c>
      <c r="H14" s="13"/>
      <c r="I14" s="13">
        <f t="shared" si="0"/>
        <v>7</v>
      </c>
      <c r="J14" s="13">
        <v>5</v>
      </c>
      <c r="K14" s="23">
        <f t="shared" si="1"/>
        <v>5.7</v>
      </c>
      <c r="L14" s="24" t="str">
        <f t="shared" si="2"/>
        <v>C</v>
      </c>
      <c r="M14" s="25">
        <f t="shared" si="3"/>
        <v>2</v>
      </c>
      <c r="N14" s="7" t="str">
        <f t="shared" si="4"/>
        <v>TB</v>
      </c>
      <c r="O14" s="2" t="str">
        <f t="shared" si="5"/>
        <v>ĐẠT</v>
      </c>
    </row>
    <row r="15" spans="1:15" s="26" customFormat="1" ht="24.95" customHeight="1" x14ac:dyDescent="0.25">
      <c r="A15" s="8">
        <v>6</v>
      </c>
      <c r="B15" s="16" t="s">
        <v>39</v>
      </c>
      <c r="C15" s="17" t="s">
        <v>40</v>
      </c>
      <c r="D15" s="18" t="s">
        <v>41</v>
      </c>
      <c r="E15" s="27" t="s">
        <v>42</v>
      </c>
      <c r="F15" s="29">
        <v>8</v>
      </c>
      <c r="G15" s="30">
        <v>7</v>
      </c>
      <c r="H15" s="13"/>
      <c r="I15" s="13">
        <f t="shared" si="0"/>
        <v>7</v>
      </c>
      <c r="J15" s="13">
        <v>3</v>
      </c>
      <c r="K15" s="23">
        <f t="shared" si="1"/>
        <v>4.3</v>
      </c>
      <c r="L15" s="24" t="str">
        <f t="shared" si="2"/>
        <v>D</v>
      </c>
      <c r="M15" s="25">
        <f t="shared" si="3"/>
        <v>1</v>
      </c>
      <c r="N15" s="7" t="str">
        <f t="shared" si="4"/>
        <v>TB YẾU</v>
      </c>
      <c r="O15" s="2" t="str">
        <f t="shared" si="5"/>
        <v>ĐẠT</v>
      </c>
    </row>
    <row r="16" spans="1:15" ht="21" customHeight="1" x14ac:dyDescent="0.25">
      <c r="B16" s="35" t="s">
        <v>55</v>
      </c>
      <c r="C16" s="35"/>
      <c r="D16" s="35"/>
      <c r="E16" s="35"/>
      <c r="F16" s="14"/>
      <c r="G16" s="15"/>
      <c r="H16" s="15"/>
      <c r="I16" s="15"/>
      <c r="J16" s="15"/>
    </row>
    <row r="17" spans="2:14" x14ac:dyDescent="0.2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2:14" x14ac:dyDescent="0.2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2:14" x14ac:dyDescent="0.25">
      <c r="C19" s="21"/>
      <c r="F19" s="1"/>
    </row>
    <row r="20" spans="2:14" x14ac:dyDescent="0.25">
      <c r="F20" s="1"/>
    </row>
    <row r="21" spans="2:14" x14ac:dyDescent="0.25">
      <c r="F21" s="1"/>
    </row>
    <row r="22" spans="2:14" x14ac:dyDescent="0.25">
      <c r="B22" s="33" t="s">
        <v>52</v>
      </c>
      <c r="C22" s="33"/>
      <c r="D22" s="11"/>
      <c r="E22" s="33" t="s">
        <v>50</v>
      </c>
      <c r="F22" s="33"/>
      <c r="G22" s="33"/>
      <c r="H22" s="33" t="s">
        <v>48</v>
      </c>
      <c r="I22" s="33"/>
      <c r="J22" s="33"/>
      <c r="K22" s="11"/>
      <c r="L22" s="20" t="s">
        <v>51</v>
      </c>
      <c r="M22" s="20"/>
      <c r="N22" s="20"/>
    </row>
    <row r="23" spans="2:14" x14ac:dyDescent="0.2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mergeCells count="27">
    <mergeCell ref="B16:E16"/>
    <mergeCell ref="E17:G17"/>
    <mergeCell ref="N8:O9"/>
    <mergeCell ref="B8:B9"/>
    <mergeCell ref="C8:D9"/>
    <mergeCell ref="E8:E9"/>
    <mergeCell ref="F8:F9"/>
    <mergeCell ref="G8:I8"/>
    <mergeCell ref="J8:J9"/>
    <mergeCell ref="H17:J17"/>
    <mergeCell ref="E1:N1"/>
    <mergeCell ref="E2:N2"/>
    <mergeCell ref="E3:N3"/>
    <mergeCell ref="E4:N4"/>
    <mergeCell ref="E5:N5"/>
    <mergeCell ref="A8:A9"/>
    <mergeCell ref="A1:D1"/>
    <mergeCell ref="A2:D2"/>
    <mergeCell ref="E6:N6"/>
    <mergeCell ref="K8:M8"/>
    <mergeCell ref="L17:N17"/>
    <mergeCell ref="C18:E18"/>
    <mergeCell ref="H18:J18"/>
    <mergeCell ref="K18:N18"/>
    <mergeCell ref="B22:C22"/>
    <mergeCell ref="E22:G22"/>
    <mergeCell ref="H22:J22"/>
  </mergeCells>
  <phoneticPr fontId="7" type="noConversion"/>
  <pageMargins left="0.51" right="0.2" top="0.26" bottom="0.16" header="0.26" footer="0.16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J16" sqref="J16"/>
    </sheetView>
  </sheetViews>
  <sheetFormatPr defaultRowHeight="15.75" x14ac:dyDescent="0.25"/>
  <cols>
    <col min="1" max="1" width="4.5703125" style="1" bestFit="1" customWidth="1"/>
    <col min="2" max="2" width="12.85546875" style="1" customWidth="1"/>
    <col min="3" max="3" width="17.140625" style="1" customWidth="1"/>
    <col min="4" max="4" width="6.85546875" style="1" customWidth="1"/>
    <col min="5" max="5" width="11.140625" style="1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1:15" ht="18.75" customHeight="1" x14ac:dyDescent="0.25">
      <c r="E4" s="33" t="s">
        <v>56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37" t="s">
        <v>63</v>
      </c>
      <c r="F5" s="37"/>
      <c r="G5" s="37"/>
      <c r="H5" s="37"/>
      <c r="I5" s="37"/>
      <c r="J5" s="37"/>
      <c r="K5" s="37"/>
      <c r="L5" s="37"/>
      <c r="M5" s="37"/>
      <c r="N5" s="37"/>
    </row>
    <row r="6" spans="1:15" ht="15.75" customHeight="1" x14ac:dyDescent="0.25">
      <c r="E6" s="37" t="s">
        <v>64</v>
      </c>
      <c r="F6" s="37"/>
      <c r="G6" s="37"/>
      <c r="H6" s="37"/>
      <c r="I6" s="37"/>
      <c r="J6" s="37"/>
      <c r="K6" s="37"/>
      <c r="L6" s="37"/>
      <c r="M6" s="37"/>
      <c r="N6" s="37"/>
    </row>
    <row r="7" spans="1:15" ht="10.5" customHeight="1" x14ac:dyDescent="0.25"/>
    <row r="8" spans="1:15" s="4" customFormat="1" ht="42" customHeight="1" x14ac:dyDescent="0.2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 x14ac:dyDescent="0.2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95" customHeight="1" x14ac:dyDescent="0.25">
      <c r="A10" s="8">
        <v>1</v>
      </c>
      <c r="B10" s="16" t="s">
        <v>19</v>
      </c>
      <c r="C10" s="17" t="s">
        <v>20</v>
      </c>
      <c r="D10" s="18" t="s">
        <v>21</v>
      </c>
      <c r="E10" s="27" t="s">
        <v>22</v>
      </c>
      <c r="F10" s="19">
        <v>9</v>
      </c>
      <c r="G10" s="13">
        <v>9</v>
      </c>
      <c r="H10" s="13"/>
      <c r="I10" s="13">
        <f t="shared" ref="I10:I15" si="0">G10</f>
        <v>9</v>
      </c>
      <c r="J10" s="13">
        <v>7.5</v>
      </c>
      <c r="K10" s="23">
        <f t="shared" ref="K10:K15" si="1" xml:space="preserve"> ROUND((J10*7+I10*2+F10)/10,1)</f>
        <v>8</v>
      </c>
      <c r="L10" s="24" t="str">
        <f t="shared" ref="L10:L15" si="2">IF(K10&gt;=8.5,"A",IF(K10&gt;=7,"B",IF(K10&gt;=5.5,"C",IF(K10&gt;=4,"D",IF(AND(K10&lt;4,K10&gt;=0),"F",IF(AND(F10="",I10="",J10=""),"I",IF(OR(F10&lt;&gt;"",I10&lt;&gt;"",J10&lt;&gt;""),"X","R")))))))</f>
        <v>B</v>
      </c>
      <c r="M10" s="25">
        <f t="shared" ref="M10:M15" si="3">IF(L10="A",4,IF(L10="B",3,IF(L10="C",2,IF(L10="D",1,0))))</f>
        <v>3</v>
      </c>
      <c r="N10" s="7" t="str">
        <f t="shared" ref="N10:N15" si="4">IF(L10="A","GIỎI",IF(L10="B","KHÁ",IF(L10="C","TB",IF(L10="D","TB YẾU","KÉM"))))</f>
        <v>KHÁ</v>
      </c>
      <c r="O10" s="2" t="str">
        <f t="shared" ref="O10:O15" si="5">IF(OR(K10&lt;4,J10&lt;=2),"KHÔNG ĐẠT","ĐẠT")</f>
        <v>ĐẠT</v>
      </c>
    </row>
    <row r="11" spans="1:15" s="26" customFormat="1" ht="24.95" customHeight="1" x14ac:dyDescent="0.25">
      <c r="A11" s="8">
        <v>2</v>
      </c>
      <c r="B11" s="16" t="s">
        <v>23</v>
      </c>
      <c r="C11" s="17" t="s">
        <v>24</v>
      </c>
      <c r="D11" s="18" t="s">
        <v>25</v>
      </c>
      <c r="E11" s="27" t="s">
        <v>26</v>
      </c>
      <c r="F11" s="19">
        <v>9</v>
      </c>
      <c r="G11" s="13">
        <v>9</v>
      </c>
      <c r="H11" s="13"/>
      <c r="I11" s="13">
        <f t="shared" si="0"/>
        <v>9</v>
      </c>
      <c r="J11" s="13">
        <v>9</v>
      </c>
      <c r="K11" s="23">
        <f t="shared" si="1"/>
        <v>9</v>
      </c>
      <c r="L11" s="24" t="str">
        <f t="shared" si="2"/>
        <v>A</v>
      </c>
      <c r="M11" s="25">
        <f t="shared" si="3"/>
        <v>4</v>
      </c>
      <c r="N11" s="7" t="str">
        <f t="shared" si="4"/>
        <v>GIỎI</v>
      </c>
      <c r="O11" s="2" t="str">
        <f t="shared" si="5"/>
        <v>ĐẠT</v>
      </c>
    </row>
    <row r="12" spans="1:15" s="26" customFormat="1" ht="24.95" customHeight="1" x14ac:dyDescent="0.25">
      <c r="A12" s="8">
        <v>3</v>
      </c>
      <c r="B12" s="16" t="s">
        <v>27</v>
      </c>
      <c r="C12" s="17" t="s">
        <v>28</v>
      </c>
      <c r="D12" s="18" t="s">
        <v>29</v>
      </c>
      <c r="E12" s="27" t="s">
        <v>30</v>
      </c>
      <c r="F12" s="19">
        <v>9</v>
      </c>
      <c r="G12" s="13">
        <v>9</v>
      </c>
      <c r="H12" s="13"/>
      <c r="I12" s="13">
        <f t="shared" si="0"/>
        <v>9</v>
      </c>
      <c r="J12" s="13">
        <v>6.5</v>
      </c>
      <c r="K12" s="23">
        <f t="shared" si="1"/>
        <v>7.3</v>
      </c>
      <c r="L12" s="24" t="str">
        <f t="shared" si="2"/>
        <v>B</v>
      </c>
      <c r="M12" s="25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26" customFormat="1" ht="24.95" customHeight="1" x14ac:dyDescent="0.25">
      <c r="A13" s="8">
        <v>4</v>
      </c>
      <c r="B13" s="16" t="s">
        <v>31</v>
      </c>
      <c r="C13" s="17" t="s">
        <v>32</v>
      </c>
      <c r="D13" s="18" t="s">
        <v>33</v>
      </c>
      <c r="E13" s="27" t="s">
        <v>34</v>
      </c>
      <c r="F13" s="19">
        <v>9</v>
      </c>
      <c r="G13" s="13">
        <v>10</v>
      </c>
      <c r="H13" s="13"/>
      <c r="I13" s="13">
        <f t="shared" si="0"/>
        <v>10</v>
      </c>
      <c r="J13" s="13">
        <v>5</v>
      </c>
      <c r="K13" s="23">
        <f t="shared" si="1"/>
        <v>6.4</v>
      </c>
      <c r="L13" s="24" t="str">
        <f t="shared" si="2"/>
        <v>C</v>
      </c>
      <c r="M13" s="25">
        <f t="shared" si="3"/>
        <v>2</v>
      </c>
      <c r="N13" s="7" t="str">
        <f t="shared" si="4"/>
        <v>TB</v>
      </c>
      <c r="O13" s="2" t="str">
        <f t="shared" si="5"/>
        <v>ĐẠT</v>
      </c>
    </row>
    <row r="14" spans="1:15" s="26" customFormat="1" ht="24.95" customHeight="1" x14ac:dyDescent="0.25">
      <c r="A14" s="8">
        <v>5</v>
      </c>
      <c r="B14" s="16" t="s">
        <v>35</v>
      </c>
      <c r="C14" s="17" t="s">
        <v>36</v>
      </c>
      <c r="D14" s="18" t="s">
        <v>37</v>
      </c>
      <c r="E14" s="27" t="s">
        <v>38</v>
      </c>
      <c r="F14" s="19">
        <v>9</v>
      </c>
      <c r="G14" s="13">
        <v>9</v>
      </c>
      <c r="H14" s="13"/>
      <c r="I14" s="13">
        <f t="shared" si="0"/>
        <v>9</v>
      </c>
      <c r="J14" s="13">
        <v>9</v>
      </c>
      <c r="K14" s="23">
        <f t="shared" si="1"/>
        <v>9</v>
      </c>
      <c r="L14" s="24" t="str">
        <f t="shared" si="2"/>
        <v>A</v>
      </c>
      <c r="M14" s="25">
        <f t="shared" si="3"/>
        <v>4</v>
      </c>
      <c r="N14" s="7" t="str">
        <f t="shared" si="4"/>
        <v>GIỎI</v>
      </c>
      <c r="O14" s="2" t="str">
        <f t="shared" si="5"/>
        <v>ĐẠT</v>
      </c>
    </row>
    <row r="15" spans="1:15" s="26" customFormat="1" ht="24.95" customHeight="1" x14ac:dyDescent="0.25">
      <c r="A15" s="8">
        <v>6</v>
      </c>
      <c r="B15" s="16" t="s">
        <v>39</v>
      </c>
      <c r="C15" s="17" t="s">
        <v>40</v>
      </c>
      <c r="D15" s="18" t="s">
        <v>41</v>
      </c>
      <c r="E15" s="27" t="s">
        <v>42</v>
      </c>
      <c r="F15" s="19">
        <v>8</v>
      </c>
      <c r="G15" s="13">
        <v>8</v>
      </c>
      <c r="H15" s="13"/>
      <c r="I15" s="13">
        <f t="shared" si="0"/>
        <v>8</v>
      </c>
      <c r="J15" s="13">
        <v>8.5</v>
      </c>
      <c r="K15" s="23">
        <f t="shared" si="1"/>
        <v>8.4</v>
      </c>
      <c r="L15" s="24" t="str">
        <f t="shared" si="2"/>
        <v>B</v>
      </c>
      <c r="M15" s="25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1:15" ht="21" customHeight="1" x14ac:dyDescent="0.25">
      <c r="B16" s="35" t="s">
        <v>55</v>
      </c>
      <c r="C16" s="35"/>
      <c r="D16" s="35"/>
      <c r="E16" s="35"/>
      <c r="F16" s="14"/>
      <c r="G16" s="15"/>
      <c r="H16" s="15"/>
      <c r="I16" s="15"/>
      <c r="J16" s="15"/>
    </row>
    <row r="17" spans="2:14" x14ac:dyDescent="0.2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2:14" x14ac:dyDescent="0.2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2:14" x14ac:dyDescent="0.25">
      <c r="C19" s="21"/>
      <c r="F19" s="1"/>
    </row>
    <row r="20" spans="2:14" x14ac:dyDescent="0.25">
      <c r="F20" s="1"/>
    </row>
    <row r="21" spans="2:14" x14ac:dyDescent="0.25">
      <c r="F21" s="1"/>
    </row>
    <row r="22" spans="2:14" x14ac:dyDescent="0.25">
      <c r="B22" s="33" t="s">
        <v>52</v>
      </c>
      <c r="C22" s="33"/>
      <c r="D22" s="11"/>
      <c r="E22" s="33" t="s">
        <v>50</v>
      </c>
      <c r="F22" s="33"/>
      <c r="G22" s="33"/>
      <c r="H22" s="33" t="s">
        <v>48</v>
      </c>
      <c r="I22" s="33"/>
      <c r="J22" s="33"/>
      <c r="K22" s="11"/>
      <c r="L22" s="20" t="s">
        <v>51</v>
      </c>
      <c r="M22" s="20"/>
      <c r="N22" s="20"/>
    </row>
    <row r="23" spans="2:14" x14ac:dyDescent="0.2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mergeCells count="27"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L17:N17"/>
    <mergeCell ref="C18:E18"/>
    <mergeCell ref="H18:J18"/>
    <mergeCell ref="K18:N18"/>
    <mergeCell ref="K8:M8"/>
    <mergeCell ref="H17:J17"/>
    <mergeCell ref="N8:O9"/>
    <mergeCell ref="A1:D1"/>
    <mergeCell ref="E1:N1"/>
    <mergeCell ref="A2:D2"/>
    <mergeCell ref="E2:N2"/>
    <mergeCell ref="E3:N3"/>
    <mergeCell ref="B22:C22"/>
    <mergeCell ref="E22:G22"/>
    <mergeCell ref="H22:J22"/>
    <mergeCell ref="B16:E16"/>
    <mergeCell ref="E17:G17"/>
  </mergeCells>
  <pageMargins left="0.17" right="0.18" top="0.75" bottom="0.75" header="0.2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J16" sqref="J16"/>
    </sheetView>
  </sheetViews>
  <sheetFormatPr defaultRowHeight="15.75" x14ac:dyDescent="0.25"/>
  <cols>
    <col min="1" max="1" width="4.5703125" style="1" bestFit="1" customWidth="1"/>
    <col min="2" max="2" width="12.85546875" style="1" customWidth="1"/>
    <col min="3" max="3" width="17.140625" style="1" customWidth="1"/>
    <col min="4" max="4" width="6.85546875" style="1" customWidth="1"/>
    <col min="5" max="5" width="11.140625" style="1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1:15" ht="18.75" customHeight="1" x14ac:dyDescent="0.25">
      <c r="E4" s="33" t="s">
        <v>56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37" t="s">
        <v>65</v>
      </c>
      <c r="F5" s="37"/>
      <c r="G5" s="37"/>
      <c r="H5" s="37"/>
      <c r="I5" s="37"/>
      <c r="J5" s="37"/>
      <c r="K5" s="37"/>
      <c r="L5" s="37"/>
      <c r="M5" s="37"/>
      <c r="N5" s="37"/>
    </row>
    <row r="6" spans="1:15" ht="15.75" customHeight="1" x14ac:dyDescent="0.25">
      <c r="E6" s="37" t="s">
        <v>66</v>
      </c>
      <c r="F6" s="37"/>
      <c r="G6" s="37"/>
      <c r="H6" s="37"/>
      <c r="I6" s="37"/>
      <c r="J6" s="37"/>
      <c r="K6" s="37"/>
      <c r="L6" s="37"/>
      <c r="M6" s="37"/>
      <c r="N6" s="37"/>
    </row>
    <row r="7" spans="1:15" ht="10.5" customHeight="1" x14ac:dyDescent="0.25"/>
    <row r="8" spans="1:15" s="4" customFormat="1" ht="42" customHeight="1" x14ac:dyDescent="0.2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11</v>
      </c>
      <c r="G8" s="40" t="s">
        <v>44</v>
      </c>
      <c r="H8" s="41"/>
      <c r="I8" s="42"/>
      <c r="J8" s="48" t="s">
        <v>45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 x14ac:dyDescent="0.2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95" customHeight="1" x14ac:dyDescent="0.25">
      <c r="A10" s="8">
        <v>1</v>
      </c>
      <c r="B10" s="16" t="s">
        <v>19</v>
      </c>
      <c r="C10" s="17" t="s">
        <v>20</v>
      </c>
      <c r="D10" s="18" t="s">
        <v>21</v>
      </c>
      <c r="E10" s="27" t="s">
        <v>22</v>
      </c>
      <c r="F10" s="19">
        <v>8</v>
      </c>
      <c r="G10" s="13">
        <v>8</v>
      </c>
      <c r="H10" s="13">
        <v>8</v>
      </c>
      <c r="I10" s="13">
        <f t="shared" ref="I10:I15" si="0">(H10+G10)/2</f>
        <v>8</v>
      </c>
      <c r="J10" s="13">
        <v>8</v>
      </c>
      <c r="K10" s="23">
        <f t="shared" ref="K10:K15" si="1" xml:space="preserve"> ROUND((J10*7+I10*2+F10)/10,1)</f>
        <v>8</v>
      </c>
      <c r="L10" s="24" t="str">
        <f t="shared" ref="L10:L15" si="2">IF(K10&gt;=8.5,"A",IF(K10&gt;=7,"B",IF(K10&gt;=5.5,"C",IF(K10&gt;=4,"D",IF(AND(K10&lt;4,K10&gt;=0),"F",IF(AND(F10="",I10="",J10=""),"I",IF(OR(F10&lt;&gt;"",I10&lt;&gt;"",J10&lt;&gt;""),"X","R")))))))</f>
        <v>B</v>
      </c>
      <c r="M10" s="25">
        <f t="shared" ref="M10:M15" si="3">IF(L10="A",4,IF(L10="B",3,IF(L10="C",2,IF(L10="D",1,0))))</f>
        <v>3</v>
      </c>
      <c r="N10" s="7" t="str">
        <f t="shared" ref="N10:N15" si="4">IF(L10="A","GIỎI",IF(L10="B","KHÁ",IF(L10="C","TB",IF(L10="D","TB YẾU","KÉM"))))</f>
        <v>KHÁ</v>
      </c>
      <c r="O10" s="2" t="str">
        <f t="shared" ref="O10:O15" si="5">IF(OR(K10&lt;4,J10&lt;=2),"KHÔNG ĐẠT","ĐẠT")</f>
        <v>ĐẠT</v>
      </c>
    </row>
    <row r="11" spans="1:15" s="26" customFormat="1" ht="24.95" customHeight="1" x14ac:dyDescent="0.25">
      <c r="A11" s="8">
        <v>2</v>
      </c>
      <c r="B11" s="16" t="s">
        <v>23</v>
      </c>
      <c r="C11" s="17" t="s">
        <v>24</v>
      </c>
      <c r="D11" s="18" t="s">
        <v>25</v>
      </c>
      <c r="E11" s="27" t="s">
        <v>26</v>
      </c>
      <c r="F11" s="19">
        <v>8</v>
      </c>
      <c r="G11" s="13">
        <v>8</v>
      </c>
      <c r="H11" s="13">
        <v>8</v>
      </c>
      <c r="I11" s="13">
        <f t="shared" si="0"/>
        <v>8</v>
      </c>
      <c r="J11" s="13">
        <v>6</v>
      </c>
      <c r="K11" s="23">
        <f t="shared" si="1"/>
        <v>6.6</v>
      </c>
      <c r="L11" s="24" t="str">
        <f t="shared" si="2"/>
        <v>C</v>
      </c>
      <c r="M11" s="25">
        <f t="shared" si="3"/>
        <v>2</v>
      </c>
      <c r="N11" s="7" t="str">
        <f t="shared" si="4"/>
        <v>TB</v>
      </c>
      <c r="O11" s="2" t="str">
        <f t="shared" si="5"/>
        <v>ĐẠT</v>
      </c>
    </row>
    <row r="12" spans="1:15" s="26" customFormat="1" ht="24.95" customHeight="1" x14ac:dyDescent="0.25">
      <c r="A12" s="8">
        <v>3</v>
      </c>
      <c r="B12" s="16" t="s">
        <v>27</v>
      </c>
      <c r="C12" s="17" t="s">
        <v>28</v>
      </c>
      <c r="D12" s="18" t="s">
        <v>29</v>
      </c>
      <c r="E12" s="27" t="s">
        <v>30</v>
      </c>
      <c r="F12" s="19">
        <v>9</v>
      </c>
      <c r="G12" s="13">
        <v>8</v>
      </c>
      <c r="H12" s="13">
        <v>8</v>
      </c>
      <c r="I12" s="13">
        <f t="shared" si="0"/>
        <v>8</v>
      </c>
      <c r="J12" s="13">
        <v>7.5</v>
      </c>
      <c r="K12" s="23">
        <f t="shared" si="1"/>
        <v>7.8</v>
      </c>
      <c r="L12" s="24" t="str">
        <f t="shared" si="2"/>
        <v>B</v>
      </c>
      <c r="M12" s="25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26" customFormat="1" ht="24.95" customHeight="1" x14ac:dyDescent="0.25">
      <c r="A13" s="8">
        <v>4</v>
      </c>
      <c r="B13" s="16" t="s">
        <v>31</v>
      </c>
      <c r="C13" s="17" t="s">
        <v>32</v>
      </c>
      <c r="D13" s="18" t="s">
        <v>33</v>
      </c>
      <c r="E13" s="27" t="s">
        <v>34</v>
      </c>
      <c r="F13" s="19">
        <v>9</v>
      </c>
      <c r="G13" s="13">
        <v>9</v>
      </c>
      <c r="H13" s="13">
        <v>9</v>
      </c>
      <c r="I13" s="13">
        <f t="shared" si="0"/>
        <v>9</v>
      </c>
      <c r="J13" s="13">
        <v>7</v>
      </c>
      <c r="K13" s="23">
        <f t="shared" si="1"/>
        <v>7.6</v>
      </c>
      <c r="L13" s="24" t="str">
        <f t="shared" si="2"/>
        <v>B</v>
      </c>
      <c r="M13" s="25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26" customFormat="1" ht="24.95" customHeight="1" x14ac:dyDescent="0.25">
      <c r="A14" s="8">
        <v>5</v>
      </c>
      <c r="B14" s="16" t="s">
        <v>35</v>
      </c>
      <c r="C14" s="17" t="s">
        <v>36</v>
      </c>
      <c r="D14" s="18" t="s">
        <v>37</v>
      </c>
      <c r="E14" s="27" t="s">
        <v>38</v>
      </c>
      <c r="F14" s="19">
        <v>5</v>
      </c>
      <c r="G14" s="13">
        <v>6</v>
      </c>
      <c r="H14" s="13">
        <v>6</v>
      </c>
      <c r="I14" s="13">
        <f t="shared" si="0"/>
        <v>6</v>
      </c>
      <c r="J14" s="13">
        <v>6</v>
      </c>
      <c r="K14" s="23">
        <f t="shared" si="1"/>
        <v>5.9</v>
      </c>
      <c r="L14" s="24" t="str">
        <f t="shared" si="2"/>
        <v>C</v>
      </c>
      <c r="M14" s="25">
        <f t="shared" si="3"/>
        <v>2</v>
      </c>
      <c r="N14" s="7" t="str">
        <f t="shared" si="4"/>
        <v>TB</v>
      </c>
      <c r="O14" s="2" t="str">
        <f t="shared" si="5"/>
        <v>ĐẠT</v>
      </c>
    </row>
    <row r="15" spans="1:15" s="26" customFormat="1" ht="24.95" customHeight="1" x14ac:dyDescent="0.25">
      <c r="A15" s="8">
        <v>6</v>
      </c>
      <c r="B15" s="16" t="s">
        <v>39</v>
      </c>
      <c r="C15" s="17" t="s">
        <v>40</v>
      </c>
      <c r="D15" s="18" t="s">
        <v>41</v>
      </c>
      <c r="E15" s="27" t="s">
        <v>42</v>
      </c>
      <c r="F15" s="19">
        <v>4</v>
      </c>
      <c r="G15" s="13">
        <v>6</v>
      </c>
      <c r="H15" s="13">
        <v>6</v>
      </c>
      <c r="I15" s="13">
        <f t="shared" si="0"/>
        <v>6</v>
      </c>
      <c r="J15" s="13">
        <v>5.5</v>
      </c>
      <c r="K15" s="23">
        <f t="shared" si="1"/>
        <v>5.5</v>
      </c>
      <c r="L15" s="24" t="str">
        <f t="shared" si="2"/>
        <v>C</v>
      </c>
      <c r="M15" s="25">
        <f t="shared" si="3"/>
        <v>2</v>
      </c>
      <c r="N15" s="7" t="str">
        <f t="shared" si="4"/>
        <v>TB</v>
      </c>
      <c r="O15" s="2" t="str">
        <f t="shared" si="5"/>
        <v>ĐẠT</v>
      </c>
    </row>
    <row r="16" spans="1:15" ht="21" customHeight="1" x14ac:dyDescent="0.25">
      <c r="B16" s="35" t="s">
        <v>55</v>
      </c>
      <c r="C16" s="35"/>
      <c r="D16" s="35"/>
      <c r="E16" s="35"/>
      <c r="F16" s="14"/>
      <c r="G16" s="15"/>
      <c r="H16" s="15"/>
      <c r="I16" s="15"/>
      <c r="J16" s="15"/>
    </row>
    <row r="17" spans="2:14" x14ac:dyDescent="0.25">
      <c r="B17" s="20" t="s">
        <v>46</v>
      </c>
      <c r="C17"/>
      <c r="D17" s="20"/>
      <c r="E17" s="33" t="s">
        <v>15</v>
      </c>
      <c r="F17" s="33"/>
      <c r="G17" s="33"/>
      <c r="H17" s="33" t="s">
        <v>16</v>
      </c>
      <c r="I17" s="33"/>
      <c r="J17" s="33"/>
      <c r="K17" s="20"/>
      <c r="L17" s="33" t="s">
        <v>47</v>
      </c>
      <c r="M17" s="33"/>
      <c r="N17" s="33"/>
    </row>
    <row r="18" spans="2:14" x14ac:dyDescent="0.25">
      <c r="C18" s="34"/>
      <c r="D18" s="34"/>
      <c r="E18" s="34"/>
      <c r="F18" s="1"/>
      <c r="H18" s="35"/>
      <c r="I18" s="35"/>
      <c r="J18" s="35"/>
      <c r="K18" s="35"/>
      <c r="L18" s="35"/>
      <c r="M18" s="35"/>
      <c r="N18" s="35"/>
    </row>
    <row r="19" spans="2:14" x14ac:dyDescent="0.25">
      <c r="C19" s="21"/>
      <c r="F19" s="1"/>
    </row>
    <row r="20" spans="2:14" x14ac:dyDescent="0.25">
      <c r="F20" s="1"/>
    </row>
    <row r="21" spans="2:14" x14ac:dyDescent="0.25">
      <c r="F21" s="1"/>
    </row>
    <row r="22" spans="2:14" x14ac:dyDescent="0.25">
      <c r="B22" s="33" t="s">
        <v>52</v>
      </c>
      <c r="C22" s="33"/>
      <c r="D22" s="11"/>
      <c r="E22" s="33" t="s">
        <v>50</v>
      </c>
      <c r="F22" s="33"/>
      <c r="G22" s="33"/>
      <c r="H22" s="33" t="s">
        <v>48</v>
      </c>
      <c r="I22" s="33"/>
      <c r="J22" s="33"/>
      <c r="K22" s="11"/>
      <c r="L22" s="20" t="s">
        <v>51</v>
      </c>
      <c r="M22" s="20"/>
      <c r="N22" s="20"/>
    </row>
    <row r="23" spans="2:14" x14ac:dyDescent="0.2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mergeCells count="27"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L17:N17"/>
    <mergeCell ref="C18:E18"/>
    <mergeCell ref="H18:J18"/>
    <mergeCell ref="K18:N18"/>
    <mergeCell ref="K8:M8"/>
    <mergeCell ref="H17:J17"/>
    <mergeCell ref="N8:O9"/>
    <mergeCell ref="A1:D1"/>
    <mergeCell ref="E1:N1"/>
    <mergeCell ref="A2:D2"/>
    <mergeCell ref="E2:N2"/>
    <mergeCell ref="E3:N3"/>
    <mergeCell ref="B22:C22"/>
    <mergeCell ref="E22:G22"/>
    <mergeCell ref="H22:J22"/>
    <mergeCell ref="B16:E16"/>
    <mergeCell ref="E17:G17"/>
  </mergeCells>
  <pageMargins left="0.17" right="0.16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8"/>
  <sheetViews>
    <sheetView workbookViewId="0">
      <selection activeCell="J11" sqref="J11"/>
    </sheetView>
  </sheetViews>
  <sheetFormatPr defaultRowHeight="15.75" x14ac:dyDescent="0.25"/>
  <cols>
    <col min="1" max="1" width="4.5703125" style="1" bestFit="1" customWidth="1"/>
    <col min="2" max="2" width="12.85546875" style="1" customWidth="1"/>
    <col min="3" max="3" width="17.140625" style="1" customWidth="1"/>
    <col min="4" max="4" width="6.85546875" style="1" customWidth="1"/>
    <col min="5" max="5" width="11.140625" style="1" customWidth="1"/>
    <col min="6" max="6" width="9.7109375" style="12" customWidth="1"/>
    <col min="7" max="7" width="7.5703125" style="1" customWidth="1"/>
    <col min="8" max="8" width="5.8554687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5" customWidth="1"/>
    <col min="13" max="13" width="7.7109375" style="5" customWidth="1"/>
    <col min="14" max="14" width="9" style="1" customWidth="1"/>
    <col min="15" max="15" width="13.28515625" style="1" customWidth="1"/>
    <col min="16" max="16384" width="9.140625" style="1"/>
  </cols>
  <sheetData>
    <row r="1" spans="1:15" x14ac:dyDescent="0.25">
      <c r="A1" s="38" t="s">
        <v>1</v>
      </c>
      <c r="B1" s="38"/>
      <c r="C1" s="38"/>
      <c r="D1" s="38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9" t="s">
        <v>2</v>
      </c>
      <c r="B2" s="39"/>
      <c r="C2" s="39"/>
      <c r="D2" s="39"/>
      <c r="E2" s="33" t="s">
        <v>43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4" t="s">
        <v>18</v>
      </c>
      <c r="F3" s="34"/>
      <c r="G3" s="34"/>
      <c r="H3" s="34"/>
      <c r="I3" s="34"/>
      <c r="J3" s="34"/>
      <c r="K3" s="34"/>
      <c r="L3" s="34"/>
      <c r="M3" s="34"/>
      <c r="N3" s="34"/>
    </row>
    <row r="4" spans="1:15" ht="18.75" customHeight="1" x14ac:dyDescent="0.25">
      <c r="E4" s="33" t="s">
        <v>68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37" t="s">
        <v>67</v>
      </c>
      <c r="F5" s="37"/>
      <c r="G5" s="37"/>
      <c r="H5" s="37"/>
      <c r="I5" s="37"/>
      <c r="J5" s="37"/>
      <c r="K5" s="37"/>
      <c r="L5" s="37"/>
      <c r="M5" s="37"/>
      <c r="N5" s="37"/>
    </row>
    <row r="6" spans="1:15" ht="15.75" customHeight="1" x14ac:dyDescent="0.25">
      <c r="E6" s="37" t="s">
        <v>49</v>
      </c>
      <c r="F6" s="37"/>
      <c r="G6" s="37"/>
      <c r="H6" s="37"/>
      <c r="I6" s="37"/>
      <c r="J6" s="37"/>
      <c r="K6" s="37"/>
      <c r="L6" s="37"/>
      <c r="M6" s="37"/>
      <c r="N6" s="37"/>
    </row>
    <row r="7" spans="1:15" ht="10.5" customHeight="1" x14ac:dyDescent="0.25"/>
    <row r="8" spans="1:15" s="4" customFormat="1" ht="42" customHeight="1" x14ac:dyDescent="0.2">
      <c r="A8" s="36" t="s">
        <v>0</v>
      </c>
      <c r="B8" s="36" t="s">
        <v>3</v>
      </c>
      <c r="C8" s="36" t="s">
        <v>4</v>
      </c>
      <c r="D8" s="36"/>
      <c r="E8" s="47" t="s">
        <v>5</v>
      </c>
      <c r="F8" s="48" t="s">
        <v>72</v>
      </c>
      <c r="G8" s="40" t="s">
        <v>44</v>
      </c>
      <c r="H8" s="41"/>
      <c r="I8" s="42"/>
      <c r="J8" s="48" t="s">
        <v>70</v>
      </c>
      <c r="K8" s="40" t="s">
        <v>10</v>
      </c>
      <c r="L8" s="41"/>
      <c r="M8" s="42"/>
      <c r="N8" s="43" t="s">
        <v>14</v>
      </c>
      <c r="O8" s="44"/>
    </row>
    <row r="9" spans="1:15" s="4" customFormat="1" ht="40.5" customHeight="1" x14ac:dyDescent="0.2">
      <c r="A9" s="36"/>
      <c r="B9" s="36"/>
      <c r="C9" s="36"/>
      <c r="D9" s="36"/>
      <c r="E9" s="36"/>
      <c r="F9" s="49"/>
      <c r="G9" s="3" t="s">
        <v>17</v>
      </c>
      <c r="H9" s="6" t="s">
        <v>8</v>
      </c>
      <c r="I9" s="3" t="s">
        <v>9</v>
      </c>
      <c r="J9" s="49"/>
      <c r="K9" s="3" t="s">
        <v>12</v>
      </c>
      <c r="L9" s="3" t="s">
        <v>6</v>
      </c>
      <c r="M9" s="3" t="s">
        <v>13</v>
      </c>
      <c r="N9" s="45"/>
      <c r="O9" s="46"/>
    </row>
    <row r="10" spans="1:15" s="26" customFormat="1" ht="24.95" customHeight="1" x14ac:dyDescent="0.2">
      <c r="A10" s="8">
        <v>1</v>
      </c>
      <c r="B10" s="16" t="s">
        <v>27</v>
      </c>
      <c r="C10" s="17" t="s">
        <v>28</v>
      </c>
      <c r="D10" s="18" t="s">
        <v>29</v>
      </c>
      <c r="E10" s="22" t="s">
        <v>30</v>
      </c>
      <c r="F10" s="19">
        <v>8.5</v>
      </c>
      <c r="G10" s="13">
        <v>9</v>
      </c>
      <c r="H10" s="13"/>
      <c r="I10" s="13">
        <f>G10</f>
        <v>9</v>
      </c>
      <c r="J10" s="13">
        <v>6.5</v>
      </c>
      <c r="K10" s="23">
        <f xml:space="preserve"> ROUND((J10*6+I10*2+F10*2)/10,1)</f>
        <v>7.4</v>
      </c>
      <c r="L10" s="24" t="str">
        <f>IF(K10&gt;=8.5,"A",IF(K10&gt;=7,"B",IF(K10&gt;=5.5,"C",IF(K10&gt;=4,"D",IF(AND(K10&lt;4,K10&gt;=0),"F",IF(AND(F10="",I10="",J10=""),"I",IF(OR(F10&lt;&gt;"",I10&lt;&gt;"",J10&lt;&gt;""),"X","R")))))))</f>
        <v>B</v>
      </c>
      <c r="M10" s="25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x14ac:dyDescent="0.25">
      <c r="B11" s="35" t="s">
        <v>54</v>
      </c>
      <c r="C11" s="35"/>
      <c r="D11" s="35"/>
      <c r="E11" s="35"/>
      <c r="F11" s="14"/>
      <c r="G11" s="15"/>
      <c r="H11" s="15"/>
      <c r="I11" s="15"/>
      <c r="J11" s="15"/>
    </row>
    <row r="12" spans="1:15" x14ac:dyDescent="0.25">
      <c r="B12" s="20" t="s">
        <v>46</v>
      </c>
      <c r="C12"/>
      <c r="D12" s="20"/>
      <c r="E12" s="33" t="s">
        <v>15</v>
      </c>
      <c r="F12" s="33"/>
      <c r="G12" s="33"/>
      <c r="H12" s="33" t="s">
        <v>16</v>
      </c>
      <c r="I12" s="33"/>
      <c r="J12" s="33"/>
      <c r="K12" s="20"/>
      <c r="L12" s="33" t="s">
        <v>47</v>
      </c>
      <c r="M12" s="33"/>
      <c r="N12" s="33"/>
    </row>
    <row r="13" spans="1:15" x14ac:dyDescent="0.25">
      <c r="C13" s="34"/>
      <c r="D13" s="34"/>
      <c r="E13" s="34"/>
      <c r="F13" s="1"/>
      <c r="H13" s="35"/>
      <c r="I13" s="35"/>
      <c r="J13" s="35"/>
      <c r="K13" s="35"/>
      <c r="L13" s="35"/>
      <c r="M13" s="35"/>
      <c r="N13" s="35"/>
    </row>
    <row r="14" spans="1:15" x14ac:dyDescent="0.25">
      <c r="C14" s="21"/>
      <c r="F14" s="1"/>
    </row>
    <row r="15" spans="1:15" x14ac:dyDescent="0.25">
      <c r="F15" s="1"/>
    </row>
    <row r="16" spans="1:15" x14ac:dyDescent="0.25">
      <c r="F16" s="1"/>
    </row>
    <row r="17" spans="2:14" x14ac:dyDescent="0.25">
      <c r="B17" s="33" t="s">
        <v>52</v>
      </c>
      <c r="C17" s="33"/>
      <c r="D17" s="11"/>
      <c r="E17" s="33" t="s">
        <v>50</v>
      </c>
      <c r="F17" s="33"/>
      <c r="G17" s="33"/>
      <c r="H17" s="33" t="s">
        <v>48</v>
      </c>
      <c r="I17" s="33"/>
      <c r="J17" s="33"/>
      <c r="K17" s="11"/>
      <c r="L17" s="20" t="s">
        <v>51</v>
      </c>
      <c r="M17" s="20"/>
      <c r="N17" s="20"/>
    </row>
    <row r="18" spans="2:14" x14ac:dyDescent="0.2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mergeCells count="27">
    <mergeCell ref="B17:C17"/>
    <mergeCell ref="E17:G17"/>
    <mergeCell ref="H17:J17"/>
    <mergeCell ref="N8:O9"/>
    <mergeCell ref="B11:E11"/>
    <mergeCell ref="E12:G12"/>
    <mergeCell ref="H12:J12"/>
    <mergeCell ref="L12:N12"/>
    <mergeCell ref="C13:E13"/>
    <mergeCell ref="H13:J13"/>
    <mergeCell ref="K13:N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2" right="0.16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Thuy luc</vt:lpstr>
      <vt:lpstr>KCBTCT&amp;DA</vt:lpstr>
      <vt:lpstr>TACN</vt:lpstr>
      <vt:lpstr>CKC2</vt:lpstr>
      <vt:lpstr>CSKTN</vt:lpstr>
      <vt:lpstr>MXD</vt:lpstr>
      <vt:lpstr>SBVL1HL</vt:lpstr>
    </vt:vector>
  </TitlesOfParts>
  <Company>HH 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ThienVNT</dc:creator>
  <cp:lastModifiedBy>thbao</cp:lastModifiedBy>
  <cp:lastPrinted>2017-11-17T01:48:19Z</cp:lastPrinted>
  <dcterms:created xsi:type="dcterms:W3CDTF">2009-09-21T02:41:34Z</dcterms:created>
  <dcterms:modified xsi:type="dcterms:W3CDTF">2018-03-05T08:29:18Z</dcterms:modified>
</cp:coreProperties>
</file>