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195" windowHeight="9000"/>
  </bookViews>
  <sheets>
    <sheet name="TTHCM" sheetId="33" r:id="rId1"/>
    <sheet name="Toan cao cấp 3" sheetId="34" r:id="rId2"/>
    <sheet name="VKT" sheetId="31" r:id="rId3"/>
    <sheet name="SBVL1" sheetId="35" r:id="rId4"/>
    <sheet name="Thuy luc" sheetId="41" r:id="rId5"/>
    <sheet name="KTĐ&amp;TN" sheetId="42" r:id="rId6"/>
    <sheet name="XSTK" sheetId="45" r:id="rId7"/>
  </sheets>
  <calcPr calcId="144525"/>
</workbook>
</file>

<file path=xl/calcChain.xml><?xml version="1.0" encoding="utf-8"?>
<calcChain xmlns="http://schemas.openxmlformats.org/spreadsheetml/2006/main">
  <c r="I11" i="33" l="1"/>
  <c r="I12" i="33"/>
  <c r="I13" i="33"/>
  <c r="I10" i="33"/>
  <c r="I11" i="45"/>
  <c r="I12" i="45"/>
  <c r="I13" i="45"/>
  <c r="I10" i="45"/>
  <c r="I11" i="34"/>
  <c r="I12" i="34"/>
  <c r="I13" i="34"/>
  <c r="I10" i="34"/>
  <c r="I11" i="41"/>
  <c r="I12" i="41"/>
  <c r="I13" i="41"/>
  <c r="I10" i="41"/>
  <c r="I11" i="42"/>
  <c r="I12" i="42"/>
  <c r="I13" i="42"/>
  <c r="I10" i="42"/>
  <c r="I11" i="31"/>
  <c r="I12" i="31"/>
  <c r="I13" i="31"/>
  <c r="I10" i="31"/>
  <c r="I11" i="35"/>
  <c r="I12" i="35"/>
  <c r="K12" i="35" s="1"/>
  <c r="I13" i="35"/>
  <c r="I10" i="35"/>
  <c r="K11" i="35"/>
  <c r="L11" i="35" s="1"/>
  <c r="K13" i="35"/>
  <c r="K10" i="35"/>
  <c r="O10" i="35" s="1"/>
  <c r="K13" i="45"/>
  <c r="L13" i="45"/>
  <c r="K12" i="45"/>
  <c r="O12" i="45" s="1"/>
  <c r="K11" i="45"/>
  <c r="L11" i="45"/>
  <c r="K10" i="45"/>
  <c r="O10" i="45" s="1"/>
  <c r="K13" i="42"/>
  <c r="O13" i="42"/>
  <c r="K12" i="42"/>
  <c r="L12" i="42" s="1"/>
  <c r="K11" i="42"/>
  <c r="O11" i="42"/>
  <c r="K10" i="42"/>
  <c r="O10" i="42" s="1"/>
  <c r="K13" i="41"/>
  <c r="K12" i="41"/>
  <c r="O12" i="41" s="1"/>
  <c r="K11" i="41"/>
  <c r="K10" i="41"/>
  <c r="O10" i="41"/>
  <c r="L13" i="35"/>
  <c r="N13" i="35" s="1"/>
  <c r="K13" i="31"/>
  <c r="L13" i="31"/>
  <c r="K12" i="31"/>
  <c r="L12" i="31" s="1"/>
  <c r="K11" i="31"/>
  <c r="L11" i="31"/>
  <c r="K10" i="31"/>
  <c r="L10" i="31" s="1"/>
  <c r="K10" i="34"/>
  <c r="L10" i="34"/>
  <c r="K13" i="34"/>
  <c r="L13" i="34" s="1"/>
  <c r="K12" i="34"/>
  <c r="O12" i="34"/>
  <c r="K11" i="34"/>
  <c r="O11" i="34" s="1"/>
  <c r="K11" i="33"/>
  <c r="L11" i="33"/>
  <c r="K12" i="33"/>
  <c r="O12" i="33" s="1"/>
  <c r="K13" i="33"/>
  <c r="K10" i="33"/>
  <c r="O10" i="33"/>
  <c r="O13" i="33"/>
  <c r="L13" i="33"/>
  <c r="M13" i="33" s="1"/>
  <c r="O13" i="45"/>
  <c r="O10" i="34"/>
  <c r="O11" i="41"/>
  <c r="O13" i="41"/>
  <c r="O11" i="35"/>
  <c r="O13" i="35"/>
  <c r="L10" i="41"/>
  <c r="M10" i="41" s="1"/>
  <c r="L11" i="41"/>
  <c r="M11" i="41" s="1"/>
  <c r="N11" i="41"/>
  <c r="L13" i="41"/>
  <c r="L12" i="41"/>
  <c r="N12" i="41"/>
  <c r="L13" i="42"/>
  <c r="N13" i="42" s="1"/>
  <c r="O12" i="42"/>
  <c r="L11" i="42"/>
  <c r="N11" i="42" s="1"/>
  <c r="L10" i="42"/>
  <c r="N10" i="42"/>
  <c r="O12" i="31"/>
  <c r="M13" i="41"/>
  <c r="N13" i="41"/>
  <c r="M10" i="42"/>
  <c r="O11" i="45"/>
  <c r="L12" i="45"/>
  <c r="N12" i="45" s="1"/>
  <c r="L10" i="45"/>
  <c r="M10" i="45"/>
  <c r="M12" i="41"/>
  <c r="N10" i="41"/>
  <c r="N13" i="31"/>
  <c r="M13" i="31"/>
  <c r="O13" i="31"/>
  <c r="N11" i="31"/>
  <c r="M11" i="31"/>
  <c r="O11" i="31"/>
  <c r="L10" i="35"/>
  <c r="N10" i="35"/>
  <c r="M10" i="35"/>
  <c r="N13" i="45"/>
  <c r="M13" i="45"/>
  <c r="N11" i="45"/>
  <c r="M11" i="45"/>
  <c r="N10" i="45"/>
  <c r="M13" i="42"/>
  <c r="L12" i="34"/>
  <c r="N12" i="34" s="1"/>
  <c r="N10" i="34"/>
  <c r="M10" i="34"/>
  <c r="L12" i="33"/>
  <c r="N12" i="33"/>
  <c r="M12" i="33"/>
  <c r="O11" i="33"/>
  <c r="N13" i="33"/>
  <c r="N11" i="33"/>
  <c r="M11" i="33"/>
  <c r="L10" i="33"/>
  <c r="M10" i="33" s="1"/>
  <c r="N10" i="33"/>
  <c r="N12" i="31" l="1"/>
  <c r="M12" i="31"/>
  <c r="N12" i="42"/>
  <c r="M12" i="42"/>
  <c r="M10" i="31"/>
  <c r="N10" i="31"/>
  <c r="M13" i="34"/>
  <c r="N13" i="34"/>
  <c r="L12" i="35"/>
  <c r="O12" i="35"/>
  <c r="M11" i="35"/>
  <c r="N11" i="35"/>
  <c r="L11" i="34"/>
  <c r="M13" i="35"/>
  <c r="O13" i="34"/>
  <c r="M12" i="45"/>
  <c r="M12" i="34"/>
  <c r="M11" i="42"/>
  <c r="O10" i="31"/>
  <c r="M11" i="34" l="1"/>
  <c r="N11" i="34"/>
  <c r="M12" i="35"/>
  <c r="N12" i="35"/>
</calcChain>
</file>

<file path=xl/sharedStrings.xml><?xml version="1.0" encoding="utf-8"?>
<sst xmlns="http://schemas.openxmlformats.org/spreadsheetml/2006/main" count="336" uniqueCount="63">
  <si>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</si>
  <si>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</si>
  <si>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</si>
  <si>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</si>
  <si>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</si>
  <si>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</si>
  <si>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</si>
  <si>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</si>
  <si>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</si>
  <si>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</si>
  <si>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</si>
  <si>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</si>
  <si>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</si>
  <si>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</si>
  <si>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</si>
  <si>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</si>
  <si>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</si>
  <si>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</si>
  <si>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</si>
  <si>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ThS. Vũ Trung Kiên</t>
  </si>
  <si>
    <t>Xác nhận của Phòng ĐT - KHCN</t>
  </si>
  <si>
    <t>ĐIỂM KIỂM TRA ĐỊNH KỲ (M2 - HS2)</t>
  </si>
  <si>
    <t>Người dò điểm</t>
  </si>
  <si>
    <t>16Q102106</t>
  </si>
  <si>
    <t>Nguyễn Thị</t>
  </si>
  <si>
    <t>Hà</t>
  </si>
  <si>
    <t>23.10.1998</t>
  </si>
  <si>
    <t>16Q102102</t>
  </si>
  <si>
    <t>Trần Quốc</t>
  </si>
  <si>
    <t>Hữu</t>
  </si>
  <si>
    <t>09.11.1997</t>
  </si>
  <si>
    <t>16Q102103</t>
  </si>
  <si>
    <t>Trương Thế</t>
  </si>
  <si>
    <t>Linh</t>
  </si>
  <si>
    <t>25.01.1998</t>
  </si>
  <si>
    <t>Minh</t>
  </si>
  <si>
    <t>16Q102105</t>
  </si>
  <si>
    <t>Phạm Ngọc</t>
  </si>
  <si>
    <t>Hà Thị Ngọc Diệu</t>
  </si>
  <si>
    <t>Nguyễn Thị Thi</t>
  </si>
  <si>
    <t>Nguyễn Ngọc Thủy Tiên</t>
  </si>
  <si>
    <t>NIÊN KHÓA: 2016 - 2021</t>
  </si>
  <si>
    <t>LỚP: KỸ THUẬT CÔNG TRÌNH XÂY DỰNG K8</t>
  </si>
  <si>
    <t>Giảng viên:  Nguyễn Thị Thanh Hải</t>
  </si>
  <si>
    <t>14.03.1998</t>
  </si>
  <si>
    <t>Danh sách này gồm có 4 sinh viên./.</t>
  </si>
  <si>
    <t>Học kỳ I - Năm học: 2017 - 2018</t>
  </si>
  <si>
    <t>HỌC PHẦN:  Tư tưởng Hồ Chí Minh                                                 SỐ TÍN CHỈ: 2</t>
  </si>
  <si>
    <t>HỌC PHẦN:  Toán cao cấp A3                                              SỐ TÍN CHỈ: 2</t>
  </si>
  <si>
    <t>Giảng viên:  Nguyễn Đắc Liêm</t>
  </si>
  <si>
    <t>Giảng viên:  Đoàn Thị Lan - Hoàng Đức Anh Vũ</t>
  </si>
  <si>
    <t>HỌC PHẦN:  Sức bền vật liệu 1                                             SỐ TÍN CHỈ: 2</t>
  </si>
  <si>
    <t>Giảng viên:  Thái Quang Minh</t>
  </si>
  <si>
    <t>HỌC PHẦN:  Thuỷ lực                                            SỐ TÍN CHỈ: 2</t>
  </si>
  <si>
    <t>Giảng viên:  Tạ Quang Tài</t>
  </si>
  <si>
    <t>Giảng viên:  Phan Thị Hồng Phượng</t>
  </si>
  <si>
    <t>HỌC PHẦN:  Kỹ thuật điện và thí nghiệm                                              SỐ TÍN CHỈ: 3</t>
  </si>
  <si>
    <t>HỌC PHẦN:  Xác suất thống kê                                           SỐ TÍN CHỈ: 2</t>
  </si>
  <si>
    <t>Giảng viên:  Võ Quang Mẫn</t>
  </si>
  <si>
    <t>ĐIỂM THÁI ĐỘ HỌC TẬP (M1-HS 2)</t>
  </si>
  <si>
    <t>ĐIỂM THI KẾT THÚC HỌC PHẦN (M3 - HS 6)</t>
  </si>
  <si>
    <t>TN   M 2.2</t>
  </si>
  <si>
    <t>HỌC PHẦN:  Vẽ kỹ thuật và VKT trên MVT                                  SỐ TÍN CHỈ: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</si>
</sst>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0.0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.5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3" fillId="0" borderId="1" xfId="0" applyNumberFormat="1" applyFont="1" applyBorder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183" fontId="3" fillId="0" borderId="0" xfId="0" applyNumberFormat="1" applyFont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Alignment="1"/>
    <xf numFmtId="0" fontId="9" fillId="0" borderId="0" xfId="0" applyFont="1"/>
    <xf numFmtId="183" fontId="10" fillId="2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962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962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962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963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5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5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6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6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6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6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166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3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3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3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6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1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2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2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2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2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72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3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3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3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7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3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4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6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I10" sqref="I10"/>
    </sheetView>
  </sheetViews>
  <sheetFormatPr defaultRowHeight="15.75" x14ac:dyDescent="0.25"/>
  <cols>
    <col min="1" max="1" width="4.5703125" style="1" bestFit="1" customWidth="1"/>
    <col min="2" max="2" width="12.85546875" style="5" customWidth="1"/>
    <col min="3" max="3" width="13.42578125" style="1" customWidth="1"/>
    <col min="4" max="4" width="8.42578125" style="1" customWidth="1"/>
    <col min="5" max="5" width="12.42578125" style="12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47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43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21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5">
      <c r="A10" s="8">
        <v>1</v>
      </c>
      <c r="B10" s="16" t="s">
        <v>23</v>
      </c>
      <c r="C10" s="17" t="s">
        <v>24</v>
      </c>
      <c r="D10" s="18" t="s">
        <v>25</v>
      </c>
      <c r="E10" s="26" t="s">
        <v>26</v>
      </c>
      <c r="F10" s="21">
        <v>9</v>
      </c>
      <c r="G10" s="21">
        <v>8</v>
      </c>
      <c r="H10" s="21"/>
      <c r="I10" s="13">
        <f>G10</f>
        <v>8</v>
      </c>
      <c r="J10" s="13">
        <v>3</v>
      </c>
      <c r="K10" s="22">
        <f xml:space="preserve"> ROUND((J10*7+I10*2+F10)/10,1)</f>
        <v>4.5999999999999996</v>
      </c>
      <c r="L10" s="23" t="str">
        <f>IF(K10&gt;=8.5,"A",IF(K10&gt;=7,"B",IF(K10&gt;=5.5,"C",IF(K10&gt;=4,"D",IF(AND(K10&lt;4,K10&gt;=0),"F",IF(AND(F10="",I10="",J10=""),"I",IF(OR(F10&lt;&gt;"",I10&lt;&gt;"",J10&lt;&gt;""),"X","R")))))))</f>
        <v>D</v>
      </c>
      <c r="M10" s="24">
        <f>IF(L10="A",4,IF(L10="B",3,IF(L10="C",2,IF(L10="D",1,0))))</f>
        <v>1</v>
      </c>
      <c r="N10" s="7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25" customFormat="1" ht="24.95" customHeight="1" x14ac:dyDescent="0.25">
      <c r="A11" s="8">
        <v>2</v>
      </c>
      <c r="B11" s="16" t="s">
        <v>27</v>
      </c>
      <c r="C11" s="17" t="s">
        <v>28</v>
      </c>
      <c r="D11" s="18" t="s">
        <v>29</v>
      </c>
      <c r="E11" s="26" t="s">
        <v>30</v>
      </c>
      <c r="F11" s="21">
        <v>9</v>
      </c>
      <c r="G11" s="21">
        <v>9</v>
      </c>
      <c r="H11" s="21"/>
      <c r="I11" s="13">
        <f>G11</f>
        <v>9</v>
      </c>
      <c r="J11" s="13">
        <v>2</v>
      </c>
      <c r="K11" s="22">
        <f xml:space="preserve"> ROUND((J11*7+I11*2+F11)/10,1)</f>
        <v>4.0999999999999996</v>
      </c>
      <c r="L11" s="23" t="str">
        <f>IF(K11&gt;=8.5,"A",IF(K11&gt;=7,"B",IF(K11&gt;=5.5,"C",IF(K11&gt;=4,"D",IF(AND(K11&lt;4,K11&gt;=0),"F",IF(AND(F11="",I11="",J11=""),"I",IF(OR(F11&lt;&gt;"",I11&lt;&gt;"",J11&lt;&gt;""),"X","R")))))))</f>
        <v>D</v>
      </c>
      <c r="M11" s="24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KHÔNG ĐẠT</v>
      </c>
    </row>
    <row r="12" spans="1:15" s="25" customFormat="1" ht="24.95" customHeight="1" x14ac:dyDescent="0.25">
      <c r="A12" s="8">
        <v>3</v>
      </c>
      <c r="B12" s="16" t="s">
        <v>31</v>
      </c>
      <c r="C12" s="17" t="s">
        <v>32</v>
      </c>
      <c r="D12" s="18" t="s">
        <v>33</v>
      </c>
      <c r="E12" s="26" t="s">
        <v>34</v>
      </c>
      <c r="F12" s="21">
        <v>9</v>
      </c>
      <c r="G12" s="21">
        <v>8</v>
      </c>
      <c r="H12" s="21"/>
      <c r="I12" s="13">
        <f>G12</f>
        <v>8</v>
      </c>
      <c r="J12" s="13">
        <v>7</v>
      </c>
      <c r="K12" s="22">
        <f xml:space="preserve"> ROUND((J12*7+I12*2+F12)/10,1)</f>
        <v>7.4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95" customHeight="1" x14ac:dyDescent="0.25">
      <c r="A13" s="8">
        <v>4</v>
      </c>
      <c r="B13" s="16" t="s">
        <v>36</v>
      </c>
      <c r="C13" s="17" t="s">
        <v>37</v>
      </c>
      <c r="D13" s="18" t="s">
        <v>35</v>
      </c>
      <c r="E13" s="26" t="s">
        <v>44</v>
      </c>
      <c r="F13" s="21">
        <v>9</v>
      </c>
      <c r="G13" s="21">
        <v>9</v>
      </c>
      <c r="H13" s="21"/>
      <c r="I13" s="13">
        <f>G13</f>
        <v>9</v>
      </c>
      <c r="J13" s="13">
        <v>5</v>
      </c>
      <c r="K13" s="22">
        <f xml:space="preserve"> ROUND((J13*7+I13*2+F13)/10,1)</f>
        <v>6.2</v>
      </c>
      <c r="L13" s="23" t="str">
        <f>IF(K13&gt;=8.5,"A",IF(K13&gt;=7,"B",IF(K13&gt;=5.5,"C",IF(K13&gt;=4,"D",IF(AND(K13&lt;4,K13&gt;=0),"F",IF(AND(F13="",I13="",J13=""),"I",IF(OR(F13&lt;&gt;"",I13&lt;&gt;"",J13&lt;&gt;""),"X","R")))))))</f>
        <v>C</v>
      </c>
      <c r="M13" s="24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1:15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0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mergeCells count="27">
    <mergeCell ref="N8:O9"/>
    <mergeCell ref="E20:G20"/>
    <mergeCell ref="H20:J20"/>
    <mergeCell ref="B20:C20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4:E14"/>
    <mergeCell ref="E15:G15"/>
    <mergeCell ref="H15:J15"/>
    <mergeCell ref="L15:N15"/>
    <mergeCell ref="C16:E16"/>
    <mergeCell ref="H16:J16"/>
    <mergeCell ref="K16:N16"/>
  </mergeCells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4" sqref="J14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3.42578125" style="1" customWidth="1"/>
    <col min="4" max="4" width="8.42578125" style="1" customWidth="1"/>
    <col min="5" max="5" width="12.425781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48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49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21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">
      <c r="A10" s="8">
        <v>1</v>
      </c>
      <c r="B10" s="16" t="s">
        <v>23</v>
      </c>
      <c r="C10" s="17" t="s">
        <v>24</v>
      </c>
      <c r="D10" s="18" t="s">
        <v>25</v>
      </c>
      <c r="E10" s="27" t="s">
        <v>26</v>
      </c>
      <c r="F10" s="28">
        <v>10</v>
      </c>
      <c r="G10" s="28">
        <v>8</v>
      </c>
      <c r="H10" s="21"/>
      <c r="I10" s="13">
        <f>G10</f>
        <v>8</v>
      </c>
      <c r="J10" s="13">
        <v>4.5</v>
      </c>
      <c r="K10" s="22">
        <f xml:space="preserve"> ROUND((J10*7+I10*2+F10)/10,1)</f>
        <v>5.8</v>
      </c>
      <c r="L10" s="23" t="str">
        <f>IF(K10&gt;=8.5,"A",IF(K10&gt;=7,"B",IF(K10&gt;=5.5,"C",IF(K10&gt;=4,"D",IF(AND(K10&lt;4,K10&gt;=0),"F",IF(AND(F10="",I10="",J10=""),"I",IF(OR(F10&lt;&gt;"",I10&lt;&gt;"",J10&lt;&gt;""),"X","R")))))))</f>
        <v>C</v>
      </c>
      <c r="M10" s="24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5" customFormat="1" ht="24.95" customHeight="1" x14ac:dyDescent="0.2">
      <c r="A11" s="8">
        <v>2</v>
      </c>
      <c r="B11" s="16" t="s">
        <v>27</v>
      </c>
      <c r="C11" s="17" t="s">
        <v>28</v>
      </c>
      <c r="D11" s="18" t="s">
        <v>29</v>
      </c>
      <c r="E11" s="27" t="s">
        <v>30</v>
      </c>
      <c r="F11" s="28">
        <v>8</v>
      </c>
      <c r="G11" s="28">
        <v>8</v>
      </c>
      <c r="H11" s="21"/>
      <c r="I11" s="13">
        <f>G11</f>
        <v>8</v>
      </c>
      <c r="J11" s="13">
        <v>3</v>
      </c>
      <c r="K11" s="22">
        <f xml:space="preserve"> ROUND((J11*7+I11*2+F11)/10,1)</f>
        <v>4.5</v>
      </c>
      <c r="L11" s="23" t="str">
        <f>IF(K11&gt;=8.5,"A",IF(K11&gt;=7,"B",IF(K11&gt;=5.5,"C",IF(K11&gt;=4,"D",IF(AND(K11&lt;4,K11&gt;=0),"F",IF(AND(F11="",I11="",J11=""),"I",IF(OR(F11&lt;&gt;"",I11&lt;&gt;"",J11&lt;&gt;""),"X","R")))))))</f>
        <v>D</v>
      </c>
      <c r="M11" s="24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25" customFormat="1" ht="24.95" customHeight="1" x14ac:dyDescent="0.2">
      <c r="A12" s="8">
        <v>3</v>
      </c>
      <c r="B12" s="16" t="s">
        <v>31</v>
      </c>
      <c r="C12" s="17" t="s">
        <v>32</v>
      </c>
      <c r="D12" s="18" t="s">
        <v>33</v>
      </c>
      <c r="E12" s="27" t="s">
        <v>34</v>
      </c>
      <c r="F12" s="28">
        <v>10</v>
      </c>
      <c r="G12" s="28">
        <v>8</v>
      </c>
      <c r="H12" s="21"/>
      <c r="I12" s="13">
        <f>G12</f>
        <v>8</v>
      </c>
      <c r="J12" s="13">
        <v>4</v>
      </c>
      <c r="K12" s="22">
        <f xml:space="preserve"> ROUND((J12*7+I12*2+F12)/10,1)</f>
        <v>5.4</v>
      </c>
      <c r="L12" s="23" t="str">
        <f>IF(K12&gt;=8.5,"A",IF(K12&gt;=7,"B",IF(K12&gt;=5.5,"C",IF(K12&gt;=4,"D",IF(AND(K12&lt;4,K12&gt;=0),"F",IF(AND(F12="",I12="",J12=""),"I",IF(OR(F12&lt;&gt;"",I12&lt;&gt;"",J12&lt;&gt;""),"X","R")))))))</f>
        <v>D</v>
      </c>
      <c r="M12" s="24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1:15" s="25" customFormat="1" ht="24.95" customHeight="1" x14ac:dyDescent="0.2">
      <c r="A13" s="8">
        <v>4</v>
      </c>
      <c r="B13" s="16" t="s">
        <v>36</v>
      </c>
      <c r="C13" s="17" t="s">
        <v>37</v>
      </c>
      <c r="D13" s="18" t="s">
        <v>35</v>
      </c>
      <c r="E13" s="27" t="s">
        <v>44</v>
      </c>
      <c r="F13" s="28">
        <v>10</v>
      </c>
      <c r="G13" s="28">
        <v>8</v>
      </c>
      <c r="H13" s="21"/>
      <c r="I13" s="13">
        <f>G13</f>
        <v>8</v>
      </c>
      <c r="J13" s="13">
        <v>5</v>
      </c>
      <c r="K13" s="22">
        <f xml:space="preserve"> ROUND((J13*7+I13*2+F13)/10,1)</f>
        <v>6.1</v>
      </c>
      <c r="L13" s="23" t="str">
        <f>IF(K13&gt;=8.5,"A",IF(K13&gt;=7,"B",IF(K13&gt;=5.5,"C",IF(K13&gt;=4,"D",IF(AND(K13&lt;4,K13&gt;=0),"F",IF(AND(F13="",I13="",J13=""),"I",IF(OR(F13&lt;&gt;"",I13&lt;&gt;"",J13&lt;&gt;""),"X","R")))))))</f>
        <v>C</v>
      </c>
      <c r="M13" s="24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1:15" ht="22.5" customHeight="1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9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mergeCells count="27"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2" right="0.21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8" sqref="J8:J9"/>
    </sheetView>
  </sheetViews>
  <sheetFormatPr defaultRowHeight="15.75" x14ac:dyDescent="0.25"/>
  <cols>
    <col min="1" max="1" width="4.5703125" style="1" bestFit="1" customWidth="1"/>
    <col min="2" max="2" width="12.85546875" style="5" customWidth="1"/>
    <col min="3" max="3" width="13.42578125" style="1" customWidth="1"/>
    <col min="4" max="4" width="8.42578125" style="1" customWidth="1"/>
    <col min="5" max="5" width="12.42578125" style="12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62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50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21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5">
      <c r="A10" s="8">
        <v>1</v>
      </c>
      <c r="B10" s="16" t="s">
        <v>23</v>
      </c>
      <c r="C10" s="17" t="s">
        <v>24</v>
      </c>
      <c r="D10" s="18" t="s">
        <v>25</v>
      </c>
      <c r="E10" s="26" t="s">
        <v>26</v>
      </c>
      <c r="F10" s="21">
        <v>9</v>
      </c>
      <c r="G10" s="21">
        <v>8.6999999999999993</v>
      </c>
      <c r="H10" s="21"/>
      <c r="I10" s="13">
        <f>G10</f>
        <v>8.6999999999999993</v>
      </c>
      <c r="J10" s="13">
        <v>8.5</v>
      </c>
      <c r="K10" s="22">
        <f xml:space="preserve"> ROUND((J10*7+I10*2+F10)/10,1)</f>
        <v>8.6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95" customHeight="1" x14ac:dyDescent="0.25">
      <c r="A11" s="8">
        <v>2</v>
      </c>
      <c r="B11" s="16" t="s">
        <v>27</v>
      </c>
      <c r="C11" s="17" t="s">
        <v>28</v>
      </c>
      <c r="D11" s="18" t="s">
        <v>29</v>
      </c>
      <c r="E11" s="26" t="s">
        <v>30</v>
      </c>
      <c r="F11" s="21">
        <v>8</v>
      </c>
      <c r="G11" s="21">
        <v>7.8</v>
      </c>
      <c r="H11" s="21"/>
      <c r="I11" s="13">
        <f>G11</f>
        <v>7.8</v>
      </c>
      <c r="J11" s="13">
        <v>3.5</v>
      </c>
      <c r="K11" s="22">
        <f xml:space="preserve"> ROUND((J11*7+I11*2+F11)/10,1)</f>
        <v>4.8</v>
      </c>
      <c r="L11" s="23" t="str">
        <f>IF(K11&gt;=8.5,"A",IF(K11&gt;=7,"B",IF(K11&gt;=5.5,"C",IF(K11&gt;=4,"D",IF(AND(K11&lt;4,K11&gt;=0),"F",IF(AND(F11="",I11="",J11=""),"I",IF(OR(F11&lt;&gt;"",I11&lt;&gt;"",J11&lt;&gt;""),"X","R")))))))</f>
        <v>D</v>
      </c>
      <c r="M11" s="24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25" customFormat="1" ht="24.95" customHeight="1" x14ac:dyDescent="0.25">
      <c r="A12" s="8">
        <v>3</v>
      </c>
      <c r="B12" s="16" t="s">
        <v>31</v>
      </c>
      <c r="C12" s="17" t="s">
        <v>32</v>
      </c>
      <c r="D12" s="18" t="s">
        <v>33</v>
      </c>
      <c r="E12" s="26" t="s">
        <v>34</v>
      </c>
      <c r="F12" s="21">
        <v>10</v>
      </c>
      <c r="G12" s="21">
        <v>8.8000000000000007</v>
      </c>
      <c r="H12" s="21"/>
      <c r="I12" s="13">
        <f>G12</f>
        <v>8.8000000000000007</v>
      </c>
      <c r="J12" s="13">
        <v>8</v>
      </c>
      <c r="K12" s="22">
        <f xml:space="preserve"> ROUND((J12*7+I12*2+F12)/10,1)</f>
        <v>8.4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95" customHeight="1" x14ac:dyDescent="0.25">
      <c r="A13" s="8">
        <v>4</v>
      </c>
      <c r="B13" s="16" t="s">
        <v>36</v>
      </c>
      <c r="C13" s="17" t="s">
        <v>37</v>
      </c>
      <c r="D13" s="18" t="s">
        <v>35</v>
      </c>
      <c r="E13" s="26" t="s">
        <v>44</v>
      </c>
      <c r="F13" s="21">
        <v>10</v>
      </c>
      <c r="G13" s="21">
        <v>9.6999999999999993</v>
      </c>
      <c r="H13" s="21"/>
      <c r="I13" s="13">
        <f>G13</f>
        <v>9.6999999999999993</v>
      </c>
      <c r="J13" s="13">
        <v>10</v>
      </c>
      <c r="K13" s="22">
        <f xml:space="preserve"> ROUND((J13*7+I13*2+F13)/10,1)</f>
        <v>9.9</v>
      </c>
      <c r="L13" s="23" t="str">
        <f>IF(K13&gt;=8.5,"A",IF(K13&gt;=7,"B",IF(K13&gt;=5.5,"C",IF(K13&gt;=4,"D",IF(AND(K13&lt;4,K13&gt;=0),"F",IF(AND(F13="",I13="",J13=""),"I",IF(OR(F13&lt;&gt;"",I13&lt;&gt;"",J13&lt;&gt;""),"X","R")))))))</f>
        <v>A</v>
      </c>
      <c r="M13" s="24">
        <f>IF(L13="A",4,IF(L13="B",3,IF(L13="C",2,IF(L13="D",1,0))))</f>
        <v>4</v>
      </c>
      <c r="N13" s="7" t="str">
        <f>IF(L13="A","GIỎI",IF(L13="B","KHÁ",IF(L13="C","TB",IF(L13="D","TB YẾU","KÉM"))))</f>
        <v>GIỎI</v>
      </c>
      <c r="O13" s="2" t="str">
        <f>IF(OR(K13&lt;4,J13&lt;=2),"KHÔNG ĐẠT","ĐẠT")</f>
        <v>ĐẠT</v>
      </c>
    </row>
    <row r="14" spans="1:15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0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mergeCells count="27">
    <mergeCell ref="A1:D1"/>
    <mergeCell ref="A2:D2"/>
    <mergeCell ref="E6:N6"/>
    <mergeCell ref="K8:M8"/>
    <mergeCell ref="E1:N1"/>
    <mergeCell ref="B8:B9"/>
    <mergeCell ref="C8:D9"/>
    <mergeCell ref="E8:E9"/>
    <mergeCell ref="F8:F9"/>
    <mergeCell ref="G8:I8"/>
    <mergeCell ref="A8:A9"/>
    <mergeCell ref="J8:J9"/>
    <mergeCell ref="H16:J16"/>
    <mergeCell ref="B14:E14"/>
    <mergeCell ref="E15:G15"/>
    <mergeCell ref="H15:J15"/>
    <mergeCell ref="C16:E16"/>
    <mergeCell ref="K16:N16"/>
    <mergeCell ref="B20:C20"/>
    <mergeCell ref="E20:G20"/>
    <mergeCell ref="H20:J20"/>
    <mergeCell ref="E2:N2"/>
    <mergeCell ref="E3:N3"/>
    <mergeCell ref="E4:N4"/>
    <mergeCell ref="E5:N5"/>
    <mergeCell ref="N8:O9"/>
    <mergeCell ref="L15:N15"/>
  </mergeCells>
  <phoneticPr fontId="7" type="noConversion"/>
  <pageMargins left="0.51" right="0.2" top="0.26" bottom="0.16" header="0.26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4" sqref="J14"/>
    </sheetView>
  </sheetViews>
  <sheetFormatPr defaultRowHeight="15.75" x14ac:dyDescent="0.25"/>
  <cols>
    <col min="1" max="1" width="4.5703125" style="1" bestFit="1" customWidth="1"/>
    <col min="2" max="2" width="12.85546875" style="5" customWidth="1"/>
    <col min="3" max="3" width="13.42578125" style="1" customWidth="1"/>
    <col min="4" max="4" width="8.42578125" style="1" customWidth="1"/>
    <col min="5" max="5" width="12.42578125" style="12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51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52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59</v>
      </c>
      <c r="G8" s="37" t="s">
        <v>21</v>
      </c>
      <c r="H8" s="38"/>
      <c r="I8" s="39"/>
      <c r="J8" s="35" t="s">
        <v>60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5">
      <c r="A10" s="8">
        <v>1</v>
      </c>
      <c r="B10" s="16" t="s">
        <v>23</v>
      </c>
      <c r="C10" s="17" t="s">
        <v>24</v>
      </c>
      <c r="D10" s="18" t="s">
        <v>25</v>
      </c>
      <c r="E10" s="26" t="s">
        <v>26</v>
      </c>
      <c r="F10" s="21">
        <v>9</v>
      </c>
      <c r="G10" s="21">
        <v>9.5</v>
      </c>
      <c r="H10" s="21"/>
      <c r="I10" s="13">
        <f>G10</f>
        <v>9.5</v>
      </c>
      <c r="J10" s="13">
        <v>8</v>
      </c>
      <c r="K10" s="22">
        <f xml:space="preserve"> ROUND((J10*6+I10*2+F10*2)/10,1)</f>
        <v>8.5</v>
      </c>
      <c r="L10" s="23" t="str">
        <f>IF(K10&gt;=8.5,"A",IF(K10&gt;=7,"B",IF(K10&gt;=5.5,"C",IF(K10&gt;=4,"D",IF(AND(K10&lt;4,K10&gt;=0),"F",IF(AND(F10="",I10="",J10=""),"I",IF(OR(F10&lt;&gt;"",I10&lt;&gt;"",J10&lt;&gt;""),"X","R")))))))</f>
        <v>A</v>
      </c>
      <c r="M10" s="24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5" customFormat="1" ht="24.95" customHeight="1" x14ac:dyDescent="0.25">
      <c r="A11" s="8">
        <v>2</v>
      </c>
      <c r="B11" s="16" t="s">
        <v>27</v>
      </c>
      <c r="C11" s="17" t="s">
        <v>28</v>
      </c>
      <c r="D11" s="18" t="s">
        <v>29</v>
      </c>
      <c r="E11" s="26" t="s">
        <v>30</v>
      </c>
      <c r="F11" s="21">
        <v>7.5</v>
      </c>
      <c r="G11" s="21">
        <v>7.5</v>
      </c>
      <c r="H11" s="21"/>
      <c r="I11" s="13">
        <f>G11</f>
        <v>7.5</v>
      </c>
      <c r="J11" s="13">
        <v>0</v>
      </c>
      <c r="K11" s="22">
        <f xml:space="preserve"> ROUND((J11*6+I11*2+F11*2)/10,1)</f>
        <v>3</v>
      </c>
      <c r="L11" s="23" t="str">
        <f>IF(K11&gt;=8.5,"A",IF(K11&gt;=7,"B",IF(K11&gt;=5.5,"C",IF(K11&gt;=4,"D",IF(AND(K11&lt;4,K11&gt;=0),"F",IF(AND(F11="",I11="",J11=""),"I",IF(OR(F11&lt;&gt;"",I11&lt;&gt;"",J11&lt;&gt;""),"X","R")))))))</f>
        <v>F</v>
      </c>
      <c r="M11" s="24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5" customFormat="1" ht="24.95" customHeight="1" x14ac:dyDescent="0.25">
      <c r="A12" s="8">
        <v>3</v>
      </c>
      <c r="B12" s="16" t="s">
        <v>31</v>
      </c>
      <c r="C12" s="17" t="s">
        <v>32</v>
      </c>
      <c r="D12" s="18" t="s">
        <v>33</v>
      </c>
      <c r="E12" s="26" t="s">
        <v>34</v>
      </c>
      <c r="F12" s="21">
        <v>9</v>
      </c>
      <c r="G12" s="21">
        <v>8.5</v>
      </c>
      <c r="H12" s="21"/>
      <c r="I12" s="13">
        <f>G12</f>
        <v>8.5</v>
      </c>
      <c r="J12" s="13">
        <v>6</v>
      </c>
      <c r="K12" s="22">
        <f xml:space="preserve"> ROUND((J12*6+I12*2+F12*2)/10,1)</f>
        <v>7.1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95" customHeight="1" x14ac:dyDescent="0.25">
      <c r="A13" s="8">
        <v>4</v>
      </c>
      <c r="B13" s="16" t="s">
        <v>36</v>
      </c>
      <c r="C13" s="17" t="s">
        <v>37</v>
      </c>
      <c r="D13" s="18" t="s">
        <v>35</v>
      </c>
      <c r="E13" s="26" t="s">
        <v>44</v>
      </c>
      <c r="F13" s="21">
        <v>9</v>
      </c>
      <c r="G13" s="21">
        <v>9</v>
      </c>
      <c r="H13" s="21"/>
      <c r="I13" s="13">
        <f>G13</f>
        <v>9</v>
      </c>
      <c r="J13" s="13">
        <v>7.5</v>
      </c>
      <c r="K13" s="22">
        <f xml:space="preserve"> ROUND((J13*6+I13*2+F13*2)/10,1)</f>
        <v>8.1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0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mergeCells count="27"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N8:O9"/>
    <mergeCell ref="L15:N15"/>
    <mergeCell ref="C16:E16"/>
    <mergeCell ref="K16:N16"/>
    <mergeCell ref="K8:M8"/>
    <mergeCell ref="A1:D1"/>
    <mergeCell ref="E1:N1"/>
    <mergeCell ref="A2:D2"/>
    <mergeCell ref="E2:N2"/>
    <mergeCell ref="E3:N3"/>
    <mergeCell ref="E4:N4"/>
    <mergeCell ref="B20:C20"/>
    <mergeCell ref="E20:G20"/>
    <mergeCell ref="H20:J20"/>
    <mergeCell ref="B14:E14"/>
    <mergeCell ref="E15:G15"/>
    <mergeCell ref="H15:J15"/>
    <mergeCell ref="H16:J16"/>
  </mergeCells>
  <pageMargins left="0.27" right="0.1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M11" sqref="M11"/>
    </sheetView>
  </sheetViews>
  <sheetFormatPr defaultRowHeight="15.75" x14ac:dyDescent="0.25"/>
  <cols>
    <col min="1" max="1" width="4.5703125" style="1" bestFit="1" customWidth="1"/>
    <col min="2" max="2" width="12.85546875" style="5" customWidth="1"/>
    <col min="3" max="3" width="13.42578125" style="1" customWidth="1"/>
    <col min="4" max="4" width="8.42578125" style="1" customWidth="1"/>
    <col min="5" max="5" width="12.42578125" style="12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53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54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21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">
      <c r="A10" s="8">
        <v>1</v>
      </c>
      <c r="B10" s="16" t="s">
        <v>23</v>
      </c>
      <c r="C10" s="17" t="s">
        <v>24</v>
      </c>
      <c r="D10" s="18" t="s">
        <v>25</v>
      </c>
      <c r="E10" s="27" t="s">
        <v>26</v>
      </c>
      <c r="F10" s="28">
        <v>10</v>
      </c>
      <c r="G10" s="28">
        <v>9</v>
      </c>
      <c r="H10" s="21"/>
      <c r="I10" s="13">
        <f>G10</f>
        <v>9</v>
      </c>
      <c r="J10" s="13">
        <v>7</v>
      </c>
      <c r="K10" s="22">
        <f xml:space="preserve"> ROUND((J10*7+I10*2+F10)/10,1)</f>
        <v>7.7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5" customFormat="1" ht="24.95" customHeight="1" x14ac:dyDescent="0.2">
      <c r="A11" s="8">
        <v>2</v>
      </c>
      <c r="B11" s="16" t="s">
        <v>27</v>
      </c>
      <c r="C11" s="17" t="s">
        <v>28</v>
      </c>
      <c r="D11" s="18" t="s">
        <v>29</v>
      </c>
      <c r="E11" s="27" t="s">
        <v>30</v>
      </c>
      <c r="F11" s="28">
        <v>7</v>
      </c>
      <c r="G11" s="28">
        <v>6</v>
      </c>
      <c r="H11" s="21"/>
      <c r="I11" s="13">
        <f>G11</f>
        <v>6</v>
      </c>
      <c r="J11" s="13">
        <v>4</v>
      </c>
      <c r="K11" s="22">
        <f xml:space="preserve"> ROUND((J11*7+I11*2+F11)/10,1)</f>
        <v>4.7</v>
      </c>
      <c r="L11" s="23" t="str">
        <f>IF(K11&gt;=8.5,"A",IF(K11&gt;=7,"B",IF(K11&gt;=5.5,"C",IF(K11&gt;=4,"D",IF(AND(K11&lt;4,K11&gt;=0),"F",IF(AND(F11="",I11="",J11=""),"I",IF(OR(F11&lt;&gt;"",I11&lt;&gt;"",J11&lt;&gt;""),"X","R")))))))</f>
        <v>D</v>
      </c>
      <c r="M11" s="24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25" customFormat="1" ht="24.95" customHeight="1" x14ac:dyDescent="0.2">
      <c r="A12" s="8">
        <v>3</v>
      </c>
      <c r="B12" s="16" t="s">
        <v>31</v>
      </c>
      <c r="C12" s="17" t="s">
        <v>32</v>
      </c>
      <c r="D12" s="18" t="s">
        <v>33</v>
      </c>
      <c r="E12" s="27" t="s">
        <v>34</v>
      </c>
      <c r="F12" s="28">
        <v>9</v>
      </c>
      <c r="G12" s="28">
        <v>9</v>
      </c>
      <c r="H12" s="21"/>
      <c r="I12" s="13">
        <f>G12</f>
        <v>9</v>
      </c>
      <c r="J12" s="13">
        <v>6.5</v>
      </c>
      <c r="K12" s="22">
        <f xml:space="preserve"> ROUND((J12*7+I12*2+F12)/10,1)</f>
        <v>7.3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95" customHeight="1" x14ac:dyDescent="0.2">
      <c r="A13" s="8">
        <v>4</v>
      </c>
      <c r="B13" s="16" t="s">
        <v>36</v>
      </c>
      <c r="C13" s="17" t="s">
        <v>37</v>
      </c>
      <c r="D13" s="18" t="s">
        <v>35</v>
      </c>
      <c r="E13" s="27" t="s">
        <v>44</v>
      </c>
      <c r="F13" s="28">
        <v>10</v>
      </c>
      <c r="G13" s="28">
        <v>9</v>
      </c>
      <c r="H13" s="21"/>
      <c r="I13" s="13">
        <f>G13</f>
        <v>9</v>
      </c>
      <c r="J13" s="13">
        <v>6</v>
      </c>
      <c r="K13" s="22">
        <f xml:space="preserve"> ROUND((J13*7+I13*2+F13)/10,1)</f>
        <v>7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0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mergeCells count="27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L15:N15"/>
    <mergeCell ref="C16:E16"/>
    <mergeCell ref="K16:N16"/>
    <mergeCell ref="N8:O9"/>
    <mergeCell ref="H16:J16"/>
    <mergeCell ref="E5:N5"/>
    <mergeCell ref="E6:N6"/>
    <mergeCell ref="J8:J9"/>
    <mergeCell ref="K8:M8"/>
    <mergeCell ref="B20:C20"/>
    <mergeCell ref="E20:G20"/>
    <mergeCell ref="H20:J20"/>
    <mergeCell ref="B14:E14"/>
    <mergeCell ref="E15:G15"/>
    <mergeCell ref="H15:J15"/>
  </mergeCells>
  <pageMargins left="0.23" right="0.18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4" sqref="J14"/>
    </sheetView>
  </sheetViews>
  <sheetFormatPr defaultRowHeight="15.75" x14ac:dyDescent="0.25"/>
  <cols>
    <col min="1" max="1" width="4.5703125" style="1" bestFit="1" customWidth="1"/>
    <col min="2" max="2" width="12.85546875" style="5" customWidth="1"/>
    <col min="3" max="3" width="13.42578125" style="1" customWidth="1"/>
    <col min="4" max="4" width="8.42578125" style="1" customWidth="1"/>
    <col min="5" max="5" width="12.42578125" style="12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56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55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21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3" t="s">
        <v>61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5">
      <c r="A10" s="8">
        <v>1</v>
      </c>
      <c r="B10" s="16" t="s">
        <v>23</v>
      </c>
      <c r="C10" s="17" t="s">
        <v>24</v>
      </c>
      <c r="D10" s="18" t="s">
        <v>25</v>
      </c>
      <c r="E10" s="26" t="s">
        <v>26</v>
      </c>
      <c r="F10" s="21">
        <v>8</v>
      </c>
      <c r="G10" s="21">
        <v>8</v>
      </c>
      <c r="H10" s="21">
        <v>9</v>
      </c>
      <c r="I10" s="13">
        <f>(H10+G10)/2</f>
        <v>8.5</v>
      </c>
      <c r="J10" s="13">
        <v>8</v>
      </c>
      <c r="K10" s="22">
        <f xml:space="preserve"> ROUND((J10*7+I10*2+F10)/10,1)</f>
        <v>8.1</v>
      </c>
      <c r="L10" s="23" t="str">
        <f>IF(K10&gt;=8.5,"A",IF(K10&gt;=7,"B",IF(K10&gt;=5.5,"C",IF(K10&gt;=4,"D",IF(AND(K10&lt;4,K10&gt;=0),"F",IF(AND(F10="",I10="",J10=""),"I",IF(OR(F10&lt;&gt;"",I10&lt;&gt;"",J10&lt;&gt;""),"X","R")))))))</f>
        <v>B</v>
      </c>
      <c r="M10" s="24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5" customFormat="1" ht="24.95" customHeight="1" x14ac:dyDescent="0.25">
      <c r="A11" s="8">
        <v>2</v>
      </c>
      <c r="B11" s="16" t="s">
        <v>27</v>
      </c>
      <c r="C11" s="17" t="s">
        <v>28</v>
      </c>
      <c r="D11" s="18" t="s">
        <v>29</v>
      </c>
      <c r="E11" s="26" t="s">
        <v>30</v>
      </c>
      <c r="F11" s="21">
        <v>2</v>
      </c>
      <c r="G11" s="21">
        <v>3</v>
      </c>
      <c r="H11" s="21">
        <v>5</v>
      </c>
      <c r="I11" s="13">
        <f>(H11+G11)/2</f>
        <v>4</v>
      </c>
      <c r="J11" s="13">
        <v>6.5</v>
      </c>
      <c r="K11" s="22">
        <f xml:space="preserve"> ROUND((J11*7+I11*2+F11)/10,1)</f>
        <v>5.6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5" customFormat="1" ht="24.95" customHeight="1" x14ac:dyDescent="0.25">
      <c r="A12" s="8">
        <v>3</v>
      </c>
      <c r="B12" s="16" t="s">
        <v>31</v>
      </c>
      <c r="C12" s="17" t="s">
        <v>32</v>
      </c>
      <c r="D12" s="18" t="s">
        <v>33</v>
      </c>
      <c r="E12" s="26" t="s">
        <v>34</v>
      </c>
      <c r="F12" s="21">
        <v>9</v>
      </c>
      <c r="G12" s="21">
        <v>6</v>
      </c>
      <c r="H12" s="21">
        <v>8</v>
      </c>
      <c r="I12" s="13">
        <f>(H12+G12)/2</f>
        <v>7</v>
      </c>
      <c r="J12" s="13">
        <v>8</v>
      </c>
      <c r="K12" s="22">
        <f xml:space="preserve"> ROUND((J12*7+I12*2+F12)/10,1)</f>
        <v>7.9</v>
      </c>
      <c r="L12" s="23" t="str">
        <f>IF(K12&gt;=8.5,"A",IF(K12&gt;=7,"B",IF(K12&gt;=5.5,"C",IF(K12&gt;=4,"D",IF(AND(K12&lt;4,K12&gt;=0),"F",IF(AND(F12="",I12="",J12=""),"I",IF(OR(F12&lt;&gt;"",I12&lt;&gt;"",J12&lt;&gt;""),"X","R")))))))</f>
        <v>B</v>
      </c>
      <c r="M12" s="24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25" customFormat="1" ht="24.95" customHeight="1" x14ac:dyDescent="0.25">
      <c r="A13" s="8">
        <v>4</v>
      </c>
      <c r="B13" s="16" t="s">
        <v>36</v>
      </c>
      <c r="C13" s="17" t="s">
        <v>37</v>
      </c>
      <c r="D13" s="18" t="s">
        <v>35</v>
      </c>
      <c r="E13" s="26" t="s">
        <v>44</v>
      </c>
      <c r="F13" s="21">
        <v>10</v>
      </c>
      <c r="G13" s="21">
        <v>8</v>
      </c>
      <c r="H13" s="21">
        <v>9</v>
      </c>
      <c r="I13" s="13">
        <f>(H13+G13)/2</f>
        <v>8.5</v>
      </c>
      <c r="J13" s="13">
        <v>8</v>
      </c>
      <c r="K13" s="22">
        <f xml:space="preserve"> ROUND((J13*7+I13*2+F13)/10,1)</f>
        <v>8.3000000000000007</v>
      </c>
      <c r="L13" s="23" t="str">
        <f>IF(K13&gt;=8.5,"A",IF(K13&gt;=7,"B",IF(K13&gt;=5.5,"C",IF(K13&gt;=4,"D",IF(AND(K13&lt;4,K13&gt;=0),"F",IF(AND(F13="",I13="",J13=""),"I",IF(OR(F13&lt;&gt;"",I13&lt;&gt;"",J13&lt;&gt;""),"X","R")))))))</f>
        <v>B</v>
      </c>
      <c r="M13" s="24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0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mergeCells count="27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L15:N15"/>
    <mergeCell ref="C16:E16"/>
    <mergeCell ref="K16:N16"/>
    <mergeCell ref="N8:O9"/>
    <mergeCell ref="H16:J16"/>
    <mergeCell ref="E5:N5"/>
    <mergeCell ref="E6:N6"/>
    <mergeCell ref="J8:J9"/>
    <mergeCell ref="K8:M8"/>
    <mergeCell ref="B20:C20"/>
    <mergeCell ref="E20:G20"/>
    <mergeCell ref="H20:J20"/>
    <mergeCell ref="B14:E14"/>
    <mergeCell ref="E15:G15"/>
    <mergeCell ref="H15:J15"/>
  </mergeCells>
  <pageMargins left="0.23" right="0.16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4" sqref="J14"/>
    </sheetView>
  </sheetViews>
  <sheetFormatPr defaultRowHeight="15.75" x14ac:dyDescent="0.25"/>
  <cols>
    <col min="1" max="1" width="4.5703125" style="1" bestFit="1" customWidth="1"/>
    <col min="2" max="2" width="12.85546875" style="5" customWidth="1"/>
    <col min="3" max="3" width="13.42578125" style="1" customWidth="1"/>
    <col min="4" max="4" width="8.42578125" style="1" customWidth="1"/>
    <col min="5" max="5" width="12.42578125" style="12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44" t="s">
        <v>1</v>
      </c>
      <c r="B1" s="44"/>
      <c r="C1" s="44"/>
      <c r="D1" s="44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5" ht="19.5" customHeight="1" x14ac:dyDescent="0.25">
      <c r="A2" s="45" t="s">
        <v>2</v>
      </c>
      <c r="B2" s="45"/>
      <c r="C2" s="45"/>
      <c r="D2" s="45"/>
      <c r="E2" s="30" t="s">
        <v>42</v>
      </c>
      <c r="F2" s="30"/>
      <c r="G2" s="30"/>
      <c r="H2" s="30"/>
      <c r="I2" s="30"/>
      <c r="J2" s="30"/>
      <c r="K2" s="30"/>
      <c r="L2" s="30"/>
      <c r="M2" s="30"/>
      <c r="N2" s="30"/>
    </row>
    <row r="3" spans="1:15" ht="20.25" customHeight="1" x14ac:dyDescent="0.25">
      <c r="E3" s="31" t="s">
        <v>41</v>
      </c>
      <c r="F3" s="31"/>
      <c r="G3" s="31"/>
      <c r="H3" s="31"/>
      <c r="I3" s="31"/>
      <c r="J3" s="31"/>
      <c r="K3" s="31"/>
      <c r="L3" s="31"/>
      <c r="M3" s="31"/>
      <c r="N3" s="31"/>
    </row>
    <row r="4" spans="1:15" ht="18.75" customHeight="1" x14ac:dyDescent="0.25">
      <c r="E4" s="30" t="s">
        <v>46</v>
      </c>
      <c r="F4" s="30"/>
      <c r="G4" s="30"/>
      <c r="H4" s="30"/>
      <c r="I4" s="30"/>
      <c r="J4" s="30"/>
      <c r="K4" s="30"/>
      <c r="L4" s="30"/>
      <c r="M4" s="30"/>
      <c r="N4" s="30"/>
    </row>
    <row r="5" spans="1:15" ht="18.75" customHeight="1" x14ac:dyDescent="0.25">
      <c r="E5" s="32" t="s">
        <v>57</v>
      </c>
      <c r="F5" s="32"/>
      <c r="G5" s="32"/>
      <c r="H5" s="32"/>
      <c r="I5" s="32"/>
      <c r="J5" s="32"/>
      <c r="K5" s="32"/>
      <c r="L5" s="32"/>
      <c r="M5" s="32"/>
      <c r="N5" s="32"/>
    </row>
    <row r="6" spans="1:15" ht="15.75" customHeight="1" x14ac:dyDescent="0.25">
      <c r="E6" s="32" t="s">
        <v>58</v>
      </c>
      <c r="F6" s="32"/>
      <c r="G6" s="32"/>
      <c r="H6" s="32"/>
      <c r="I6" s="32"/>
      <c r="J6" s="32"/>
      <c r="K6" s="32"/>
      <c r="L6" s="32"/>
      <c r="M6" s="32"/>
      <c r="N6" s="32"/>
    </row>
    <row r="7" spans="1:15" ht="10.5" customHeight="1" x14ac:dyDescent="0.25"/>
    <row r="8" spans="1:15" s="4" customFormat="1" ht="42" customHeight="1" x14ac:dyDescent="0.2">
      <c r="A8" s="33" t="s">
        <v>0</v>
      </c>
      <c r="B8" s="33" t="s">
        <v>3</v>
      </c>
      <c r="C8" s="33" t="s">
        <v>4</v>
      </c>
      <c r="D8" s="33"/>
      <c r="E8" s="34" t="s">
        <v>5</v>
      </c>
      <c r="F8" s="35" t="s">
        <v>11</v>
      </c>
      <c r="G8" s="37" t="s">
        <v>21</v>
      </c>
      <c r="H8" s="38"/>
      <c r="I8" s="39"/>
      <c r="J8" s="35" t="s">
        <v>18</v>
      </c>
      <c r="K8" s="37" t="s">
        <v>10</v>
      </c>
      <c r="L8" s="38"/>
      <c r="M8" s="39"/>
      <c r="N8" s="40" t="s">
        <v>14</v>
      </c>
      <c r="O8" s="41"/>
    </row>
    <row r="9" spans="1:15" s="4" customFormat="1" ht="40.5" customHeight="1" x14ac:dyDescent="0.2">
      <c r="A9" s="33"/>
      <c r="B9" s="33"/>
      <c r="C9" s="33"/>
      <c r="D9" s="33"/>
      <c r="E9" s="33"/>
      <c r="F9" s="36"/>
      <c r="G9" s="3" t="s">
        <v>17</v>
      </c>
      <c r="H9" s="6" t="s">
        <v>8</v>
      </c>
      <c r="I9" s="3" t="s">
        <v>9</v>
      </c>
      <c r="J9" s="36"/>
      <c r="K9" s="3" t="s">
        <v>12</v>
      </c>
      <c r="L9" s="3" t="s">
        <v>6</v>
      </c>
      <c r="M9" s="3" t="s">
        <v>13</v>
      </c>
      <c r="N9" s="42"/>
      <c r="O9" s="43"/>
    </row>
    <row r="10" spans="1:15" s="25" customFormat="1" ht="24.95" customHeight="1" x14ac:dyDescent="0.25">
      <c r="A10" s="8">
        <v>1</v>
      </c>
      <c r="B10" s="16" t="s">
        <v>23</v>
      </c>
      <c r="C10" s="17" t="s">
        <v>24</v>
      </c>
      <c r="D10" s="18" t="s">
        <v>25</v>
      </c>
      <c r="E10" s="26" t="s">
        <v>26</v>
      </c>
      <c r="F10" s="21">
        <v>8</v>
      </c>
      <c r="G10" s="21">
        <v>8</v>
      </c>
      <c r="H10" s="21"/>
      <c r="I10" s="13">
        <f>G10</f>
        <v>8</v>
      </c>
      <c r="J10" s="13">
        <v>4.5</v>
      </c>
      <c r="K10" s="22">
        <f xml:space="preserve"> ROUND((J10*7+I10*2+F10)/10,1)</f>
        <v>5.6</v>
      </c>
      <c r="L10" s="23" t="str">
        <f>IF(K10&gt;=8.5,"A",IF(K10&gt;=7,"B",IF(K10&gt;=5.5,"C",IF(K10&gt;=4,"D",IF(AND(K10&lt;4,K10&gt;=0),"F",IF(AND(F10="",I10="",J10=""),"I",IF(OR(F10&lt;&gt;"",I10&lt;&gt;"",J10&lt;&gt;""),"X","R")))))))</f>
        <v>C</v>
      </c>
      <c r="M10" s="24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5" customFormat="1" ht="24.95" customHeight="1" x14ac:dyDescent="0.25">
      <c r="A11" s="8">
        <v>2</v>
      </c>
      <c r="B11" s="16" t="s">
        <v>27</v>
      </c>
      <c r="C11" s="17" t="s">
        <v>28</v>
      </c>
      <c r="D11" s="18" t="s">
        <v>29</v>
      </c>
      <c r="E11" s="26" t="s">
        <v>30</v>
      </c>
      <c r="F11" s="21">
        <v>8</v>
      </c>
      <c r="G11" s="21">
        <v>8</v>
      </c>
      <c r="H11" s="21"/>
      <c r="I11" s="13">
        <f>G11</f>
        <v>8</v>
      </c>
      <c r="J11" s="13">
        <v>6</v>
      </c>
      <c r="K11" s="22">
        <f xml:space="preserve"> ROUND((J11*7+I11*2+F11)/10,1)</f>
        <v>6.6</v>
      </c>
      <c r="L11" s="23" t="str">
        <f>IF(K11&gt;=8.5,"A",IF(K11&gt;=7,"B",IF(K11&gt;=5.5,"C",IF(K11&gt;=4,"D",IF(AND(K11&lt;4,K11&gt;=0),"F",IF(AND(F11="",I11="",J11=""),"I",IF(OR(F11&lt;&gt;"",I11&lt;&gt;"",J11&lt;&gt;""),"X","R")))))))</f>
        <v>C</v>
      </c>
      <c r="M11" s="24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5" customFormat="1" ht="24.95" customHeight="1" x14ac:dyDescent="0.25">
      <c r="A12" s="8">
        <v>3</v>
      </c>
      <c r="B12" s="16" t="s">
        <v>31</v>
      </c>
      <c r="C12" s="17" t="s">
        <v>32</v>
      </c>
      <c r="D12" s="18" t="s">
        <v>33</v>
      </c>
      <c r="E12" s="26" t="s">
        <v>34</v>
      </c>
      <c r="F12" s="21">
        <v>8</v>
      </c>
      <c r="G12" s="21">
        <v>8</v>
      </c>
      <c r="H12" s="21"/>
      <c r="I12" s="13">
        <f>G12</f>
        <v>8</v>
      </c>
      <c r="J12" s="13">
        <v>6</v>
      </c>
      <c r="K12" s="22">
        <f xml:space="preserve"> ROUND((J12*7+I12*2+F12)/10,1)</f>
        <v>6.6</v>
      </c>
      <c r="L12" s="23" t="str">
        <f>IF(K12&gt;=8.5,"A",IF(K12&gt;=7,"B",IF(K12&gt;=5.5,"C",IF(K12&gt;=4,"D",IF(AND(K12&lt;4,K12&gt;=0),"F",IF(AND(F12="",I12="",J12=""),"I",IF(OR(F12&lt;&gt;"",I12&lt;&gt;"",J12&lt;&gt;""),"X","R")))))))</f>
        <v>C</v>
      </c>
      <c r="M12" s="24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s="25" customFormat="1" ht="24.95" customHeight="1" x14ac:dyDescent="0.25">
      <c r="A13" s="8">
        <v>4</v>
      </c>
      <c r="B13" s="16" t="s">
        <v>36</v>
      </c>
      <c r="C13" s="17" t="s">
        <v>37</v>
      </c>
      <c r="D13" s="18" t="s">
        <v>35</v>
      </c>
      <c r="E13" s="26" t="s">
        <v>44</v>
      </c>
      <c r="F13" s="21">
        <v>8</v>
      </c>
      <c r="G13" s="21">
        <v>8</v>
      </c>
      <c r="H13" s="21"/>
      <c r="I13" s="13">
        <f>G13</f>
        <v>8</v>
      </c>
      <c r="J13" s="13">
        <v>6</v>
      </c>
      <c r="K13" s="22">
        <f xml:space="preserve"> ROUND((J13*7+I13*2+F13)/10,1)</f>
        <v>6.6</v>
      </c>
      <c r="L13" s="23" t="str">
        <f>IF(K13&gt;=8.5,"A",IF(K13&gt;=7,"B",IF(K13&gt;=5.5,"C",IF(K13&gt;=4,"D",IF(AND(K13&lt;4,K13&gt;=0),"F",IF(AND(F13="",I13="",J13=""),"I",IF(OR(F13&lt;&gt;"",I13&lt;&gt;"",J13&lt;&gt;""),"X","R")))))))</f>
        <v>C</v>
      </c>
      <c r="M13" s="24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1:15" x14ac:dyDescent="0.25">
      <c r="B14" s="29" t="s">
        <v>45</v>
      </c>
      <c r="C14" s="29"/>
      <c r="D14" s="29"/>
      <c r="E14" s="29"/>
      <c r="F14" s="14"/>
      <c r="G14" s="15"/>
      <c r="H14" s="15"/>
      <c r="I14" s="15"/>
      <c r="J14" s="15"/>
    </row>
    <row r="15" spans="1:15" x14ac:dyDescent="0.25">
      <c r="B15" s="10" t="s">
        <v>20</v>
      </c>
      <c r="C15"/>
      <c r="D15" s="19"/>
      <c r="E15" s="30" t="s">
        <v>15</v>
      </c>
      <c r="F15" s="30"/>
      <c r="G15" s="30"/>
      <c r="H15" s="30" t="s">
        <v>16</v>
      </c>
      <c r="I15" s="30"/>
      <c r="J15" s="30"/>
      <c r="K15" s="19"/>
      <c r="L15" s="30" t="s">
        <v>22</v>
      </c>
      <c r="M15" s="30"/>
      <c r="N15" s="30"/>
    </row>
    <row r="16" spans="1:15" x14ac:dyDescent="0.25">
      <c r="C16" s="31"/>
      <c r="D16" s="31"/>
      <c r="E16" s="31"/>
      <c r="F16" s="1"/>
      <c r="H16" s="29"/>
      <c r="I16" s="29"/>
      <c r="J16" s="29"/>
      <c r="K16" s="29"/>
      <c r="L16" s="29"/>
      <c r="M16" s="29"/>
      <c r="N16" s="29"/>
    </row>
    <row r="17" spans="2:14" x14ac:dyDescent="0.25">
      <c r="C17" s="20"/>
      <c r="F17" s="1"/>
    </row>
    <row r="18" spans="2:14" x14ac:dyDescent="0.25">
      <c r="F18" s="1"/>
    </row>
    <row r="19" spans="2:14" x14ac:dyDescent="0.25">
      <c r="F19" s="1"/>
    </row>
    <row r="20" spans="2:14" x14ac:dyDescent="0.25">
      <c r="B20" s="30" t="s">
        <v>19</v>
      </c>
      <c r="C20" s="30"/>
      <c r="D20" s="11"/>
      <c r="E20" s="30" t="s">
        <v>38</v>
      </c>
      <c r="F20" s="30"/>
      <c r="G20" s="30"/>
      <c r="H20" s="30" t="s">
        <v>39</v>
      </c>
      <c r="I20" s="30"/>
      <c r="J20" s="30"/>
      <c r="K20" s="11"/>
      <c r="L20" s="19" t="s">
        <v>40</v>
      </c>
      <c r="M20" s="19"/>
      <c r="N20" s="19"/>
    </row>
    <row r="21" spans="2:14" x14ac:dyDescent="0.25">
      <c r="B21" s="10"/>
      <c r="C21" s="9"/>
      <c r="D21" s="9"/>
      <c r="E21" s="11"/>
      <c r="F21" s="11"/>
      <c r="G21" s="9"/>
      <c r="H21" s="9"/>
      <c r="I21" s="9"/>
      <c r="J21" s="9"/>
      <c r="K21" s="9"/>
      <c r="L21" s="10"/>
      <c r="M21" s="10"/>
    </row>
  </sheetData>
  <mergeCells count="27">
    <mergeCell ref="K8:M8"/>
    <mergeCell ref="A1:D1"/>
    <mergeCell ref="E1:N1"/>
    <mergeCell ref="A2:D2"/>
    <mergeCell ref="E2:N2"/>
    <mergeCell ref="E3:N3"/>
    <mergeCell ref="E4:N4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</mergeCells>
  <pageMargins left="0.7" right="0.1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TTHCM</vt:lpstr>
      <vt:lpstr>Toan cao cấp 3</vt:lpstr>
      <vt:lpstr>VKT</vt:lpstr>
      <vt:lpstr>SBVL1</vt:lpstr>
      <vt:lpstr>Thuy luc</vt:lpstr>
      <vt:lpstr>KTĐ&amp;TN</vt:lpstr>
      <vt:lpstr>XSTK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2018-03-02T08:20:59Z</cp:lastPrinted>
  <dcterms:created xsi:type="dcterms:W3CDTF">2009-09-21T02:41:34Z</dcterms:created>
  <dcterms:modified xsi:type="dcterms:W3CDTF">2018-03-28T08:38:32Z</dcterms:modified>
</cp:coreProperties>
</file>