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060" activeTab="7"/>
  </bookViews>
  <sheets>
    <sheet name="Vat ly đc" sheetId="1" r:id="rId1"/>
    <sheet name="Phap luat" sheetId="2" r:id="rId2"/>
    <sheet name="Hoa DC" sheetId="3" r:id="rId3"/>
    <sheet name="Nguyen ly 1" sheetId="4" r:id="rId4"/>
    <sheet name="Toan cao cap A1" sheetId="5" r:id="rId5"/>
    <sheet name="KHMT" sheetId="6" r:id="rId6"/>
    <sheet name="Nguyenly1L2" sheetId="7" r:id="rId7"/>
    <sheet name="ToanA1L2" sheetId="8" r:id="rId8"/>
  </sheets>
  <definedNames/>
  <calcPr fullCalcOnLoad="1"/>
</workbook>
</file>

<file path=xl/sharedStrings.xml><?xml version="1.0" encoding="utf-8"?>
<sst xmlns="http://schemas.openxmlformats.org/spreadsheetml/2006/main" count="472" uniqueCount="85">
  <si>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</si>
  <si>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</si>
  <si>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</si>
  <si>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</si>
  <si>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</si>
  <si>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</si>
  <si>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</si>
  <si>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</si>
  <si>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M 2.2</t>
  </si>
  <si>
    <t>TBC M2</t>
  </si>
  <si>
    <t>ĐIỂM TRUNG BÌNH CHUNG</t>
  </si>
  <si>
    <t>ĐIỂM THÁI ĐỘ HỌC TẬP (M1-HS 1)</t>
  </si>
  <si>
    <t>ĐIỂM SỐ HỆ 10</t>
  </si>
  <si>
    <t>ĐIỂM SỐ HỆ 4</t>
  </si>
  <si>
    <t>XẾP LOẠI</t>
  </si>
  <si>
    <t>Người đọc điểm</t>
  </si>
  <si>
    <t>Người vào điểm</t>
  </si>
  <si>
    <t>Anh</t>
  </si>
  <si>
    <t>Nguyễn Thị Thanh</t>
  </si>
  <si>
    <t>Giảng viên: ThS. Nguyễn Trùng Dương</t>
  </si>
  <si>
    <t>ĐIỂM THI KẾT THÚC HỌC PHẦN (M3 - HS 5)</t>
  </si>
  <si>
    <t>ĐIỂM KIỂM TRA ĐỊNH KỲ (M2 - HS4)</t>
  </si>
  <si>
    <t>LỚP: CÔNG NGHỆ KỸ THUẬT MÔI TRƯỜNG K7</t>
  </si>
  <si>
    <t>Học kỳ I - Năm học: 2015 - 2016</t>
  </si>
  <si>
    <t>15Q1011004</t>
  </si>
  <si>
    <t>Hoàng Văn</t>
  </si>
  <si>
    <t>Hoan</t>
  </si>
  <si>
    <t>26.04.1997</t>
  </si>
  <si>
    <t>15Q1011006</t>
  </si>
  <si>
    <t>Nguyễn Thị Thu</t>
  </si>
  <si>
    <t>Ngọc</t>
  </si>
  <si>
    <t>20.07.1997</t>
  </si>
  <si>
    <t>15Q1011007</t>
  </si>
  <si>
    <t>Huyền</t>
  </si>
  <si>
    <t>14.08.1997</t>
  </si>
  <si>
    <t>15Q1011009</t>
  </si>
  <si>
    <t>Trần Thị Kim</t>
  </si>
  <si>
    <t>20.12.1997</t>
  </si>
  <si>
    <t>15Q1011010</t>
  </si>
  <si>
    <t>Trương Thị</t>
  </si>
  <si>
    <t>Uyên</t>
  </si>
  <si>
    <t>22.07.1995</t>
  </si>
  <si>
    <t>15Q1011012</t>
  </si>
  <si>
    <t>Nguyễn Văn Kỳ</t>
  </si>
  <si>
    <t>Trường</t>
  </si>
  <si>
    <t>30.09.1996</t>
  </si>
  <si>
    <t>15Q1011002</t>
  </si>
  <si>
    <t>Trần Thị Hồng</t>
  </si>
  <si>
    <t>Ly</t>
  </si>
  <si>
    <t>10.04.1997</t>
  </si>
  <si>
    <t>Danh sách này gồm có 7 sinh viên./.</t>
  </si>
  <si>
    <t xml:space="preserve"> M 2.1</t>
  </si>
  <si>
    <t>Giảng viên: ThS. Lý nam Hải</t>
  </si>
  <si>
    <t>NIÊN KHÓA: 2015 - 2019</t>
  </si>
  <si>
    <t>Giảng viên: ThS.Trần Thị Cúc Phương</t>
  </si>
  <si>
    <t>HỌC PHẦN: Hóa đại cương và TH Hóa ĐC                             SỐ TÍN CHỈ: 3</t>
  </si>
  <si>
    <t>Giảng viên: ThS.Nguyễn Thị Hồng Yến</t>
  </si>
  <si>
    <t>HỌC PHẦN: Những nguyên lý cơ bản của chủ nghĩa Mác - Lênin 1         SỐ TÍN CHỈ: 2</t>
  </si>
  <si>
    <t>HỌC PHẦN: Toán cao cấp A1         SỐ TÍN CHỈ: 3</t>
  </si>
  <si>
    <t>Giảng viên: ThS.Nguyễn Xuân Cường</t>
  </si>
  <si>
    <t>ĐIỂM KIỂM TRA ĐỊNH KỲ (M2 - HS2)</t>
  </si>
  <si>
    <t>ĐIỂM THI KẾT THÚC HỌC PHẦN (M3 - HS 7)</t>
  </si>
  <si>
    <t>ĐIỂM KIỂM TRA ĐỊNH KỲ (M2 - HS3)</t>
  </si>
  <si>
    <t>ĐIỂM THI KẾT THÚC HỌC PHẦN (M3 - HS 6)</t>
  </si>
  <si>
    <t>THỰC HÀNH M 2.2</t>
  </si>
  <si>
    <t>Xác nhận của Phòng ĐT - KHCN</t>
  </si>
  <si>
    <t>ThS. Vũ Trung Kiên</t>
  </si>
  <si>
    <t>Nguyễn Ngọc Thuỷ Tiên</t>
  </si>
  <si>
    <t>Giảng viên: ThS.Hồ Xuân Thắng</t>
  </si>
  <si>
    <t>BẢNG GHI ĐIỂM (Lần 2)</t>
  </si>
  <si>
    <t>Danh sách này gồm có 1 sinh viên./.</t>
  </si>
  <si>
    <t>Danh sách này gồm có 2 sinh viên./.</t>
  </si>
  <si>
    <t>Người dò điểm</t>
  </si>
  <si>
    <t>ThS. Nguyễn Hải Đăng</t>
  </si>
  <si>
    <t>ThS. Hà Thị Ngọc Diệu</t>
  </si>
  <si>
    <t>HỌC PHẦN: Pháp luật Việt Nam đại cương                               SỐ TÍN CHỈ: 2</t>
  </si>
  <si>
    <t>HỌC PHẦN: Những nguyên lý cơ bản của chủ nghĩa Mác - Lênin 1      SỐ TÍN CHỈ: 2</t>
  </si>
  <si>
    <t>HỌC PHẦN: Vật lý đại cương và TH VLĐC                                       SỐ TÍN CHỈ: 3</t>
  </si>
  <si>
    <t>HỌC PHẦN: Khoa học môi trường đại cương        SỐ TÍN CHỈ: 2</t>
  </si>
  <si>
    <t>Học kỳ I - Năm học: 2016 - 2017 (Học lại)</t>
  </si>
  <si>
    <t>HỌC PHẦN: Toán cao cấp A1    SỐ TÍN CHỈ: 3</t>
  </si>
  <si>
    <t>Giảng viên: ThS. Hồ Xuân Thắng</t>
  </si>
  <si>
    <t>Hà Thị Ngọc Diệu</t>
  </si>
  <si>
    <t>Nguyễn Thị Thi</t>
  </si>
  <si>
    <t>Nguyễn Ngọc Thủy Tiên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</si>
</sst>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</numFmts>
  <fonts count="4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3" fontId="2" fillId="0" borderId="10" xfId="42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83" fontId="5" fillId="0" borderId="10" xfId="0" applyNumberFormat="1" applyFont="1" applyBorder="1" applyAlignment="1">
      <alignment horizontal="center" vertical="center" wrapText="1"/>
    </xf>
    <xf numFmtId="183" fontId="3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14" fontId="8" fillId="0" borderId="10" xfId="0" applyNumberFormat="1" applyFont="1" applyBorder="1" applyAlignment="1">
      <alignment horizontal="center" vertical="center"/>
    </xf>
    <xf numFmtId="183" fontId="44" fillId="32" borderId="10" xfId="0" applyNumberFormat="1" applyFont="1" applyFill="1" applyBorder="1" applyAlignment="1">
      <alignment horizontal="center" vertical="center"/>
    </xf>
    <xf numFmtId="183" fontId="5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vertical="center"/>
    </xf>
    <xf numFmtId="0" fontId="8" fillId="32" borderId="12" xfId="0" applyFont="1" applyFill="1" applyBorder="1" applyAlignment="1">
      <alignment vertical="center"/>
    </xf>
    <xf numFmtId="14" fontId="8" fillId="32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83" fontId="4" fillId="0" borderId="0" xfId="0" applyNumberFormat="1" applyFont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0" fontId="44" fillId="32" borderId="13" xfId="0" applyFont="1" applyFill="1" applyBorder="1" applyAlignment="1">
      <alignment horizontal="center" vertical="center"/>
    </xf>
    <xf numFmtId="0" fontId="44" fillId="32" borderId="13" xfId="0" applyFont="1" applyFill="1" applyBorder="1" applyAlignment="1">
      <alignment horizontal="center"/>
    </xf>
    <xf numFmtId="0" fontId="44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83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83" fontId="44" fillId="32" borderId="10" xfId="0" applyNumberFormat="1" applyFont="1" applyFill="1" applyBorder="1" applyAlignment="1">
      <alignment horizontal="center"/>
    </xf>
    <xf numFmtId="183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8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83" fontId="8" fillId="32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24</xdr:row>
      <xdr:rowOff>0</xdr:rowOff>
    </xdr:from>
    <xdr:to>
      <xdr:col>2</xdr:col>
      <xdr:colOff>885825</xdr:colOff>
      <xdr:row>24</xdr:row>
      <xdr:rowOff>0</xdr:rowOff>
    </xdr:to>
    <xdr:sp>
      <xdr:nvSpPr>
        <xdr:cNvPr id="17" name="Line 2"/>
        <xdr:cNvSpPr>
          <a:spLocks/>
        </xdr:cNvSpPr>
      </xdr:nvSpPr>
      <xdr:spPr>
        <a:xfrm>
          <a:off x="704850" y="5514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24</xdr:row>
      <xdr:rowOff>0</xdr:rowOff>
    </xdr:from>
    <xdr:to>
      <xdr:col>2</xdr:col>
      <xdr:colOff>885825</xdr:colOff>
      <xdr:row>24</xdr:row>
      <xdr:rowOff>0</xdr:rowOff>
    </xdr:to>
    <xdr:sp>
      <xdr:nvSpPr>
        <xdr:cNvPr id="18" name="Line 2"/>
        <xdr:cNvSpPr>
          <a:spLocks/>
        </xdr:cNvSpPr>
      </xdr:nvSpPr>
      <xdr:spPr>
        <a:xfrm>
          <a:off x="704850" y="5514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24</xdr:row>
      <xdr:rowOff>0</xdr:rowOff>
    </xdr:from>
    <xdr:to>
      <xdr:col>2</xdr:col>
      <xdr:colOff>885825</xdr:colOff>
      <xdr:row>24</xdr:row>
      <xdr:rowOff>0</xdr:rowOff>
    </xdr:to>
    <xdr:sp>
      <xdr:nvSpPr>
        <xdr:cNvPr id="19" name="Line 2"/>
        <xdr:cNvSpPr>
          <a:spLocks/>
        </xdr:cNvSpPr>
      </xdr:nvSpPr>
      <xdr:spPr>
        <a:xfrm>
          <a:off x="704850" y="5514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24</xdr:row>
      <xdr:rowOff>0</xdr:rowOff>
    </xdr:from>
    <xdr:to>
      <xdr:col>2</xdr:col>
      <xdr:colOff>885825</xdr:colOff>
      <xdr:row>24</xdr:row>
      <xdr:rowOff>0</xdr:rowOff>
    </xdr:to>
    <xdr:sp>
      <xdr:nvSpPr>
        <xdr:cNvPr id="20" name="Line 2"/>
        <xdr:cNvSpPr>
          <a:spLocks/>
        </xdr:cNvSpPr>
      </xdr:nvSpPr>
      <xdr:spPr>
        <a:xfrm>
          <a:off x="704850" y="5514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24</xdr:row>
      <xdr:rowOff>0</xdr:rowOff>
    </xdr:from>
    <xdr:to>
      <xdr:col>2</xdr:col>
      <xdr:colOff>885825</xdr:colOff>
      <xdr:row>24</xdr:row>
      <xdr:rowOff>0</xdr:rowOff>
    </xdr:to>
    <xdr:sp>
      <xdr:nvSpPr>
        <xdr:cNvPr id="21" name="Line 2"/>
        <xdr:cNvSpPr>
          <a:spLocks/>
        </xdr:cNvSpPr>
      </xdr:nvSpPr>
      <xdr:spPr>
        <a:xfrm>
          <a:off x="704850" y="5514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24</xdr:row>
      <xdr:rowOff>0</xdr:rowOff>
    </xdr:from>
    <xdr:to>
      <xdr:col>2</xdr:col>
      <xdr:colOff>885825</xdr:colOff>
      <xdr:row>24</xdr:row>
      <xdr:rowOff>0</xdr:rowOff>
    </xdr:to>
    <xdr:sp>
      <xdr:nvSpPr>
        <xdr:cNvPr id="22" name="Line 2"/>
        <xdr:cNvSpPr>
          <a:spLocks/>
        </xdr:cNvSpPr>
      </xdr:nvSpPr>
      <xdr:spPr>
        <a:xfrm>
          <a:off x="704850" y="5514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24</xdr:row>
      <xdr:rowOff>0</xdr:rowOff>
    </xdr:from>
    <xdr:to>
      <xdr:col>2</xdr:col>
      <xdr:colOff>885825</xdr:colOff>
      <xdr:row>24</xdr:row>
      <xdr:rowOff>0</xdr:rowOff>
    </xdr:to>
    <xdr:sp>
      <xdr:nvSpPr>
        <xdr:cNvPr id="23" name="Line 2"/>
        <xdr:cNvSpPr>
          <a:spLocks/>
        </xdr:cNvSpPr>
      </xdr:nvSpPr>
      <xdr:spPr>
        <a:xfrm>
          <a:off x="704850" y="5514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24</xdr:row>
      <xdr:rowOff>0</xdr:rowOff>
    </xdr:from>
    <xdr:to>
      <xdr:col>2</xdr:col>
      <xdr:colOff>885825</xdr:colOff>
      <xdr:row>24</xdr:row>
      <xdr:rowOff>0</xdr:rowOff>
    </xdr:to>
    <xdr:sp>
      <xdr:nvSpPr>
        <xdr:cNvPr id="24" name="Line 2"/>
        <xdr:cNvSpPr>
          <a:spLocks/>
        </xdr:cNvSpPr>
      </xdr:nvSpPr>
      <xdr:spPr>
        <a:xfrm>
          <a:off x="704850" y="5514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24</xdr:row>
      <xdr:rowOff>0</xdr:rowOff>
    </xdr:from>
    <xdr:to>
      <xdr:col>2</xdr:col>
      <xdr:colOff>885825</xdr:colOff>
      <xdr:row>24</xdr:row>
      <xdr:rowOff>0</xdr:rowOff>
    </xdr:to>
    <xdr:sp>
      <xdr:nvSpPr>
        <xdr:cNvPr id="25" name="Line 2"/>
        <xdr:cNvSpPr>
          <a:spLocks/>
        </xdr:cNvSpPr>
      </xdr:nvSpPr>
      <xdr:spPr>
        <a:xfrm>
          <a:off x="704850" y="5514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24</xdr:row>
      <xdr:rowOff>0</xdr:rowOff>
    </xdr:from>
    <xdr:to>
      <xdr:col>2</xdr:col>
      <xdr:colOff>885825</xdr:colOff>
      <xdr:row>24</xdr:row>
      <xdr:rowOff>0</xdr:rowOff>
    </xdr:to>
    <xdr:sp>
      <xdr:nvSpPr>
        <xdr:cNvPr id="26" name="Line 2"/>
        <xdr:cNvSpPr>
          <a:spLocks/>
        </xdr:cNvSpPr>
      </xdr:nvSpPr>
      <xdr:spPr>
        <a:xfrm>
          <a:off x="704850" y="5514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24</xdr:row>
      <xdr:rowOff>0</xdr:rowOff>
    </xdr:from>
    <xdr:to>
      <xdr:col>2</xdr:col>
      <xdr:colOff>885825</xdr:colOff>
      <xdr:row>24</xdr:row>
      <xdr:rowOff>0</xdr:rowOff>
    </xdr:to>
    <xdr:sp>
      <xdr:nvSpPr>
        <xdr:cNvPr id="27" name="Line 2"/>
        <xdr:cNvSpPr>
          <a:spLocks/>
        </xdr:cNvSpPr>
      </xdr:nvSpPr>
      <xdr:spPr>
        <a:xfrm>
          <a:off x="704850" y="5514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24</xdr:row>
      <xdr:rowOff>0</xdr:rowOff>
    </xdr:from>
    <xdr:to>
      <xdr:col>2</xdr:col>
      <xdr:colOff>885825</xdr:colOff>
      <xdr:row>24</xdr:row>
      <xdr:rowOff>0</xdr:rowOff>
    </xdr:to>
    <xdr:sp>
      <xdr:nvSpPr>
        <xdr:cNvPr id="28" name="Line 2"/>
        <xdr:cNvSpPr>
          <a:spLocks/>
        </xdr:cNvSpPr>
      </xdr:nvSpPr>
      <xdr:spPr>
        <a:xfrm>
          <a:off x="704850" y="5514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24</xdr:row>
      <xdr:rowOff>0</xdr:rowOff>
    </xdr:from>
    <xdr:to>
      <xdr:col>2</xdr:col>
      <xdr:colOff>885825</xdr:colOff>
      <xdr:row>24</xdr:row>
      <xdr:rowOff>0</xdr:rowOff>
    </xdr:to>
    <xdr:sp>
      <xdr:nvSpPr>
        <xdr:cNvPr id="29" name="Line 2"/>
        <xdr:cNvSpPr>
          <a:spLocks/>
        </xdr:cNvSpPr>
      </xdr:nvSpPr>
      <xdr:spPr>
        <a:xfrm>
          <a:off x="704850" y="5514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24</xdr:row>
      <xdr:rowOff>0</xdr:rowOff>
    </xdr:from>
    <xdr:to>
      <xdr:col>2</xdr:col>
      <xdr:colOff>885825</xdr:colOff>
      <xdr:row>24</xdr:row>
      <xdr:rowOff>0</xdr:rowOff>
    </xdr:to>
    <xdr:sp>
      <xdr:nvSpPr>
        <xdr:cNvPr id="30" name="Line 2"/>
        <xdr:cNvSpPr>
          <a:spLocks/>
        </xdr:cNvSpPr>
      </xdr:nvSpPr>
      <xdr:spPr>
        <a:xfrm>
          <a:off x="704850" y="5514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24</xdr:row>
      <xdr:rowOff>0</xdr:rowOff>
    </xdr:from>
    <xdr:to>
      <xdr:col>2</xdr:col>
      <xdr:colOff>885825</xdr:colOff>
      <xdr:row>24</xdr:row>
      <xdr:rowOff>0</xdr:rowOff>
    </xdr:to>
    <xdr:sp>
      <xdr:nvSpPr>
        <xdr:cNvPr id="31" name="Line 2"/>
        <xdr:cNvSpPr>
          <a:spLocks/>
        </xdr:cNvSpPr>
      </xdr:nvSpPr>
      <xdr:spPr>
        <a:xfrm>
          <a:off x="704850" y="5514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24</xdr:row>
      <xdr:rowOff>0</xdr:rowOff>
    </xdr:from>
    <xdr:to>
      <xdr:col>2</xdr:col>
      <xdr:colOff>885825</xdr:colOff>
      <xdr:row>24</xdr:row>
      <xdr:rowOff>0</xdr:rowOff>
    </xdr:to>
    <xdr:sp>
      <xdr:nvSpPr>
        <xdr:cNvPr id="32" name="Line 2"/>
        <xdr:cNvSpPr>
          <a:spLocks/>
        </xdr:cNvSpPr>
      </xdr:nvSpPr>
      <xdr:spPr>
        <a:xfrm>
          <a:off x="704850" y="5514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100" zoomScalePageLayoutView="0" workbookViewId="0" topLeftCell="A1">
      <selection activeCell="M14" sqref="M14"/>
    </sheetView>
  </sheetViews>
  <sheetFormatPr defaultColWidth="9.140625" defaultRowHeight="12.75"/>
  <cols>
    <col min="1" max="1" width="5.7109375" style="1" customWidth="1"/>
    <col min="2" max="2" width="12.8515625" style="1" customWidth="1"/>
    <col min="3" max="3" width="16.8515625" style="1" customWidth="1"/>
    <col min="4" max="4" width="7.8515625" style="1" customWidth="1"/>
    <col min="5" max="5" width="13.00390625" style="1" customWidth="1"/>
    <col min="6" max="6" width="10.28125" style="1" customWidth="1"/>
    <col min="7" max="7" width="7.28125" style="1" customWidth="1"/>
    <col min="8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10.421875" style="1" customWidth="1"/>
    <col min="15" max="15" width="13.140625" style="1" customWidth="1"/>
    <col min="16" max="16384" width="9.140625" style="1" customWidth="1"/>
  </cols>
  <sheetData>
    <row r="1" spans="1:14" ht="15.75">
      <c r="A1" s="54" t="s">
        <v>1</v>
      </c>
      <c r="B1" s="54"/>
      <c r="C1" s="54"/>
      <c r="D1" s="54"/>
      <c r="E1" s="42" t="s">
        <v>7</v>
      </c>
      <c r="F1" s="42"/>
      <c r="G1" s="42"/>
      <c r="H1" s="42"/>
      <c r="I1" s="42"/>
      <c r="J1" s="42"/>
      <c r="K1" s="42"/>
      <c r="L1" s="42"/>
      <c r="M1" s="42"/>
      <c r="N1" s="42"/>
    </row>
    <row r="2" spans="1:14" ht="19.5" customHeight="1">
      <c r="A2" s="55" t="s">
        <v>2</v>
      </c>
      <c r="B2" s="55"/>
      <c r="C2" s="55"/>
      <c r="D2" s="55"/>
      <c r="E2" s="42" t="s">
        <v>22</v>
      </c>
      <c r="F2" s="42"/>
      <c r="G2" s="42"/>
      <c r="H2" s="42"/>
      <c r="I2" s="42"/>
      <c r="J2" s="42"/>
      <c r="K2" s="42"/>
      <c r="L2" s="42"/>
      <c r="M2" s="42"/>
      <c r="N2" s="42"/>
    </row>
    <row r="3" spans="5:14" ht="20.25" customHeight="1">
      <c r="E3" s="46" t="s">
        <v>53</v>
      </c>
      <c r="F3" s="46"/>
      <c r="G3" s="46"/>
      <c r="H3" s="46"/>
      <c r="I3" s="46"/>
      <c r="J3" s="46"/>
      <c r="K3" s="46"/>
      <c r="L3" s="46"/>
      <c r="M3" s="46"/>
      <c r="N3" s="46"/>
    </row>
    <row r="4" spans="5:14" ht="18.75" customHeight="1">
      <c r="E4" s="42" t="s">
        <v>23</v>
      </c>
      <c r="F4" s="42"/>
      <c r="G4" s="42"/>
      <c r="H4" s="42"/>
      <c r="I4" s="42"/>
      <c r="J4" s="42"/>
      <c r="K4" s="42"/>
      <c r="L4" s="42"/>
      <c r="M4" s="42"/>
      <c r="N4" s="42"/>
    </row>
    <row r="5" spans="5:14" ht="18.75" customHeight="1">
      <c r="E5" s="49" t="s">
        <v>77</v>
      </c>
      <c r="F5" s="49"/>
      <c r="G5" s="49"/>
      <c r="H5" s="49"/>
      <c r="I5" s="49"/>
      <c r="J5" s="49"/>
      <c r="K5" s="49"/>
      <c r="L5" s="49"/>
      <c r="M5" s="49"/>
      <c r="N5" s="49"/>
    </row>
    <row r="6" spans="5:14" ht="15.75" customHeight="1">
      <c r="E6" s="49" t="s">
        <v>19</v>
      </c>
      <c r="F6" s="49"/>
      <c r="G6" s="49"/>
      <c r="H6" s="49"/>
      <c r="I6" s="49"/>
      <c r="J6" s="49"/>
      <c r="K6" s="49"/>
      <c r="L6" s="49"/>
      <c r="M6" s="49"/>
      <c r="N6" s="49"/>
    </row>
    <row r="7" ht="10.5" customHeight="1"/>
    <row r="8" spans="1:15" s="5" customFormat="1" ht="42" customHeight="1">
      <c r="A8" s="41" t="s">
        <v>0</v>
      </c>
      <c r="B8" s="41" t="s">
        <v>3</v>
      </c>
      <c r="C8" s="41" t="s">
        <v>4</v>
      </c>
      <c r="D8" s="41"/>
      <c r="E8" s="53" t="s">
        <v>5</v>
      </c>
      <c r="F8" s="47" t="s">
        <v>11</v>
      </c>
      <c r="G8" s="50" t="s">
        <v>21</v>
      </c>
      <c r="H8" s="51"/>
      <c r="I8" s="52"/>
      <c r="J8" s="47" t="s">
        <v>20</v>
      </c>
      <c r="K8" s="50" t="s">
        <v>10</v>
      </c>
      <c r="L8" s="51"/>
      <c r="M8" s="52"/>
      <c r="N8" s="56" t="s">
        <v>14</v>
      </c>
      <c r="O8" s="57"/>
    </row>
    <row r="9" spans="1:15" s="5" customFormat="1" ht="38.25" customHeight="1">
      <c r="A9" s="41"/>
      <c r="B9" s="41"/>
      <c r="C9" s="41"/>
      <c r="D9" s="41"/>
      <c r="E9" s="41"/>
      <c r="F9" s="48"/>
      <c r="G9" s="14" t="s">
        <v>51</v>
      </c>
      <c r="H9" s="27" t="s">
        <v>64</v>
      </c>
      <c r="I9" s="4" t="s">
        <v>9</v>
      </c>
      <c r="J9" s="48"/>
      <c r="K9" s="4" t="s">
        <v>12</v>
      </c>
      <c r="L9" s="4" t="s">
        <v>6</v>
      </c>
      <c r="M9" s="4" t="s">
        <v>13</v>
      </c>
      <c r="N9" s="58"/>
      <c r="O9" s="59"/>
    </row>
    <row r="10" spans="1:15" s="3" customFormat="1" ht="19.5" customHeight="1">
      <c r="A10" s="11">
        <v>1</v>
      </c>
      <c r="B10" s="11" t="s">
        <v>35</v>
      </c>
      <c r="C10" s="16" t="s">
        <v>36</v>
      </c>
      <c r="D10" s="17" t="s">
        <v>17</v>
      </c>
      <c r="E10" s="18" t="s">
        <v>37</v>
      </c>
      <c r="F10" s="15">
        <v>10</v>
      </c>
      <c r="G10" s="15">
        <v>5</v>
      </c>
      <c r="H10" s="15">
        <v>8</v>
      </c>
      <c r="I10" s="15">
        <f>(H10*3+G10)/4</f>
        <v>7.25</v>
      </c>
      <c r="J10" s="15">
        <v>8.5</v>
      </c>
      <c r="K10" s="31">
        <f>ROUND((J10*5+I10*4+F10)/10,1)</f>
        <v>8.2</v>
      </c>
      <c r="L10" s="12" t="str">
        <f>IF(K10&gt;=8.5,"A",IF(K10&gt;=7,"B",IF(K10&gt;=5.5,"C",IF(K10&gt;=4,"D",IF(AND(K10&lt;4,K10&gt;=0),"F",IF(AND(F10="",I10="",J10=""),"I",IF(OR(F10&lt;&gt;"",I10&lt;&gt;"",J10&lt;&gt;""),"X","R")))))))</f>
        <v>B</v>
      </c>
      <c r="M10" s="13">
        <f aca="true" t="shared" si="0" ref="M10:M16">IF(L10="A",4,IF(L10="B",3,IF(L10="C",2,IF(L10="D",1,0))))</f>
        <v>3</v>
      </c>
      <c r="N10" s="8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15" s="3" customFormat="1" ht="19.5" customHeight="1">
      <c r="A11" s="11">
        <v>2</v>
      </c>
      <c r="B11" s="11" t="s">
        <v>24</v>
      </c>
      <c r="C11" s="16" t="s">
        <v>25</v>
      </c>
      <c r="D11" s="17" t="s">
        <v>26</v>
      </c>
      <c r="E11" s="18" t="s">
        <v>27</v>
      </c>
      <c r="F11" s="15">
        <v>10</v>
      </c>
      <c r="G11" s="15">
        <v>10</v>
      </c>
      <c r="H11" s="15">
        <v>9</v>
      </c>
      <c r="I11" s="15">
        <f aca="true" t="shared" si="1" ref="I11:I16">(H11*3+G11)/4</f>
        <v>9.25</v>
      </c>
      <c r="J11" s="15">
        <v>10</v>
      </c>
      <c r="K11" s="31">
        <f aca="true" t="shared" si="2" ref="K11:K16">ROUND((J11*5+I11*4+F11)/10,1)</f>
        <v>9.7</v>
      </c>
      <c r="L11" s="12" t="str">
        <f aca="true" t="shared" si="3" ref="L11:L16">IF(K11&gt;=8.5,"A",IF(K11&gt;=7,"B",IF(K11&gt;=5.5,"C",IF(K11&gt;=4,"D",IF(AND(K11&lt;4,K11&gt;=0),"F",IF(AND(F11="",I11="",J11=""),"I",IF(OR(F11&lt;&gt;"",I11&lt;&gt;"",J11&lt;&gt;""),"X","R")))))))</f>
        <v>A</v>
      </c>
      <c r="M11" s="13">
        <f t="shared" si="0"/>
        <v>4</v>
      </c>
      <c r="N11" s="8" t="str">
        <f aca="true" t="shared" si="4" ref="N11:N16">IF(L11="A","GIỎI",IF(L11="B","KHÁ",IF(L11="C","TB",IF(L11="D","TB YẾU","KÉM"))))</f>
        <v>GIỎI</v>
      </c>
      <c r="O11" s="2" t="str">
        <f aca="true" t="shared" si="5" ref="O11:O16">IF(OR(K11&lt;4,J11&lt;=2),"KHÔNG ĐẠT","ĐẠT")</f>
        <v>ĐẠT</v>
      </c>
    </row>
    <row r="12" spans="1:15" s="3" customFormat="1" ht="19.5" customHeight="1">
      <c r="A12" s="11">
        <v>3</v>
      </c>
      <c r="B12" s="11" t="s">
        <v>32</v>
      </c>
      <c r="C12" s="16" t="s">
        <v>18</v>
      </c>
      <c r="D12" s="17" t="s">
        <v>33</v>
      </c>
      <c r="E12" s="18" t="s">
        <v>34</v>
      </c>
      <c r="F12" s="15">
        <v>9</v>
      </c>
      <c r="G12" s="15">
        <v>5</v>
      </c>
      <c r="H12" s="15">
        <v>7</v>
      </c>
      <c r="I12" s="15">
        <f t="shared" si="1"/>
        <v>6.5</v>
      </c>
      <c r="J12" s="15">
        <v>8</v>
      </c>
      <c r="K12" s="31">
        <f t="shared" si="2"/>
        <v>7.5</v>
      </c>
      <c r="L12" s="12" t="str">
        <f t="shared" si="3"/>
        <v>B</v>
      </c>
      <c r="M12" s="13">
        <f t="shared" si="0"/>
        <v>3</v>
      </c>
      <c r="N12" s="8" t="str">
        <f t="shared" si="4"/>
        <v>KHÁ</v>
      </c>
      <c r="O12" s="2" t="str">
        <f t="shared" si="5"/>
        <v>ĐẠT</v>
      </c>
    </row>
    <row r="13" spans="1:15" s="3" customFormat="1" ht="19.5" customHeight="1">
      <c r="A13" s="11">
        <v>4</v>
      </c>
      <c r="B13" s="11" t="s">
        <v>46</v>
      </c>
      <c r="C13" s="16" t="s">
        <v>47</v>
      </c>
      <c r="D13" s="17" t="s">
        <v>48</v>
      </c>
      <c r="E13" s="18" t="s">
        <v>49</v>
      </c>
      <c r="F13" s="15">
        <v>9</v>
      </c>
      <c r="G13" s="15">
        <v>10</v>
      </c>
      <c r="H13" s="15">
        <v>7</v>
      </c>
      <c r="I13" s="15">
        <f t="shared" si="1"/>
        <v>7.75</v>
      </c>
      <c r="J13" s="15">
        <v>8</v>
      </c>
      <c r="K13" s="31">
        <f t="shared" si="2"/>
        <v>8</v>
      </c>
      <c r="L13" s="12" t="str">
        <f t="shared" si="3"/>
        <v>B</v>
      </c>
      <c r="M13" s="13">
        <f t="shared" si="0"/>
        <v>3</v>
      </c>
      <c r="N13" s="8" t="str">
        <f t="shared" si="4"/>
        <v>KHÁ</v>
      </c>
      <c r="O13" s="2" t="str">
        <f t="shared" si="5"/>
        <v>ĐẠT</v>
      </c>
    </row>
    <row r="14" spans="1:15" s="3" customFormat="1" ht="19.5" customHeight="1">
      <c r="A14" s="11">
        <v>5</v>
      </c>
      <c r="B14" s="11" t="s">
        <v>28</v>
      </c>
      <c r="C14" s="16" t="s">
        <v>29</v>
      </c>
      <c r="D14" s="17" t="s">
        <v>30</v>
      </c>
      <c r="E14" s="18" t="s">
        <v>31</v>
      </c>
      <c r="F14" s="15">
        <v>9</v>
      </c>
      <c r="G14" s="15">
        <v>4</v>
      </c>
      <c r="H14" s="15">
        <v>8</v>
      </c>
      <c r="I14" s="15">
        <f t="shared" si="1"/>
        <v>7</v>
      </c>
      <c r="J14" s="15">
        <v>7</v>
      </c>
      <c r="K14" s="31">
        <f t="shared" si="2"/>
        <v>7.2</v>
      </c>
      <c r="L14" s="12" t="str">
        <f t="shared" si="3"/>
        <v>B</v>
      </c>
      <c r="M14" s="13">
        <f t="shared" si="0"/>
        <v>3</v>
      </c>
      <c r="N14" s="8" t="str">
        <f t="shared" si="4"/>
        <v>KHÁ</v>
      </c>
      <c r="O14" s="2" t="str">
        <f t="shared" si="5"/>
        <v>ĐẠT</v>
      </c>
    </row>
    <row r="15" spans="1:15" s="3" customFormat="1" ht="19.5" customHeight="1">
      <c r="A15" s="11">
        <v>6</v>
      </c>
      <c r="B15" s="11" t="s">
        <v>42</v>
      </c>
      <c r="C15" s="16" t="s">
        <v>43</v>
      </c>
      <c r="D15" s="17" t="s">
        <v>44</v>
      </c>
      <c r="E15" s="18" t="s">
        <v>45</v>
      </c>
      <c r="F15" s="15">
        <v>10</v>
      </c>
      <c r="G15" s="15">
        <v>5</v>
      </c>
      <c r="H15" s="15">
        <v>9</v>
      </c>
      <c r="I15" s="15">
        <f t="shared" si="1"/>
        <v>8</v>
      </c>
      <c r="J15" s="15">
        <v>8</v>
      </c>
      <c r="K15" s="31">
        <f t="shared" si="2"/>
        <v>8.2</v>
      </c>
      <c r="L15" s="12" t="str">
        <f t="shared" si="3"/>
        <v>B</v>
      </c>
      <c r="M15" s="13">
        <f t="shared" si="0"/>
        <v>3</v>
      </c>
      <c r="N15" s="8" t="str">
        <f t="shared" si="4"/>
        <v>KHÁ</v>
      </c>
      <c r="O15" s="2" t="str">
        <f t="shared" si="5"/>
        <v>ĐẠT</v>
      </c>
    </row>
    <row r="16" spans="1:15" s="3" customFormat="1" ht="19.5" customHeight="1">
      <c r="A16" s="11">
        <v>7</v>
      </c>
      <c r="B16" s="11" t="s">
        <v>38</v>
      </c>
      <c r="C16" s="16" t="s">
        <v>39</v>
      </c>
      <c r="D16" s="17" t="s">
        <v>40</v>
      </c>
      <c r="E16" s="18" t="s">
        <v>41</v>
      </c>
      <c r="F16" s="15">
        <v>9</v>
      </c>
      <c r="G16" s="15">
        <v>0</v>
      </c>
      <c r="H16" s="15">
        <v>0</v>
      </c>
      <c r="I16" s="15">
        <f t="shared" si="1"/>
        <v>0</v>
      </c>
      <c r="J16" s="15">
        <v>0</v>
      </c>
      <c r="K16" s="31">
        <f t="shared" si="2"/>
        <v>0.9</v>
      </c>
      <c r="L16" s="12" t="str">
        <f t="shared" si="3"/>
        <v>F</v>
      </c>
      <c r="M16" s="13">
        <f t="shared" si="0"/>
        <v>0</v>
      </c>
      <c r="N16" s="8" t="str">
        <f t="shared" si="4"/>
        <v>KÉM</v>
      </c>
      <c r="O16" s="2" t="str">
        <f t="shared" si="5"/>
        <v>KHÔNG ĐẠT</v>
      </c>
    </row>
    <row r="17" spans="2:5" ht="15.75">
      <c r="B17" s="45" t="s">
        <v>50</v>
      </c>
      <c r="C17" s="45"/>
      <c r="D17" s="45"/>
      <c r="E17" s="45"/>
    </row>
    <row r="18" spans="2:15" ht="15.75">
      <c r="B18" s="29" t="s">
        <v>65</v>
      </c>
      <c r="C18" s="9"/>
      <c r="D18" s="9"/>
      <c r="E18" s="42" t="s">
        <v>15</v>
      </c>
      <c r="F18" s="42"/>
      <c r="H18" s="28"/>
      <c r="I18" s="44" t="s">
        <v>16</v>
      </c>
      <c r="J18" s="44"/>
      <c r="K18" s="44"/>
      <c r="M18" s="44" t="s">
        <v>72</v>
      </c>
      <c r="N18" s="44"/>
      <c r="O18" s="44"/>
    </row>
    <row r="19" spans="2:15" ht="15.75">
      <c r="B19" s="28"/>
      <c r="C19" s="9"/>
      <c r="D19" s="9"/>
      <c r="E19" s="9"/>
      <c r="F19" s="28"/>
      <c r="G19" s="28"/>
      <c r="H19" s="28"/>
      <c r="I19" s="28"/>
      <c r="J19" s="9"/>
      <c r="K19" s="9"/>
      <c r="L19" s="10"/>
      <c r="M19" s="10"/>
      <c r="N19" s="9"/>
      <c r="O19" s="9"/>
    </row>
    <row r="20" spans="2:15" ht="15.75">
      <c r="B20" s="28"/>
      <c r="C20" s="9"/>
      <c r="D20" s="9"/>
      <c r="E20" s="9"/>
      <c r="F20" s="28"/>
      <c r="G20" s="28"/>
      <c r="H20" s="28"/>
      <c r="I20" s="28"/>
      <c r="J20" s="9"/>
      <c r="K20" s="9"/>
      <c r="L20" s="10"/>
      <c r="M20" s="10"/>
      <c r="N20" s="9"/>
      <c r="O20" s="9"/>
    </row>
    <row r="21" spans="2:15" ht="15.75">
      <c r="B21" s="28"/>
      <c r="C21" s="9"/>
      <c r="D21" s="9"/>
      <c r="E21" s="9"/>
      <c r="F21" s="28"/>
      <c r="G21" s="28"/>
      <c r="H21" s="28"/>
      <c r="I21" s="28"/>
      <c r="J21" s="9"/>
      <c r="K21" s="9"/>
      <c r="L21" s="10"/>
      <c r="M21" s="10"/>
      <c r="N21" s="9"/>
      <c r="O21" s="9"/>
    </row>
    <row r="22" spans="2:15" ht="15.75">
      <c r="B22" s="28"/>
      <c r="C22" s="9"/>
      <c r="D22" s="9"/>
      <c r="E22" s="9"/>
      <c r="F22" s="28"/>
      <c r="G22" s="28"/>
      <c r="H22" s="28"/>
      <c r="I22" s="28"/>
      <c r="J22" s="9"/>
      <c r="K22" s="9"/>
      <c r="L22" s="10"/>
      <c r="M22" s="10"/>
      <c r="N22" s="9"/>
      <c r="O22" s="9"/>
    </row>
    <row r="23" spans="2:15" ht="15.75">
      <c r="B23" s="42" t="s">
        <v>66</v>
      </c>
      <c r="C23" s="42"/>
      <c r="D23" s="29"/>
      <c r="E23" s="43" t="s">
        <v>67</v>
      </c>
      <c r="F23" s="43"/>
      <c r="G23" s="43"/>
      <c r="H23" s="30"/>
      <c r="I23" s="44" t="s">
        <v>74</v>
      </c>
      <c r="J23" s="44"/>
      <c r="K23" s="44"/>
      <c r="M23" s="44" t="s">
        <v>73</v>
      </c>
      <c r="N23" s="44"/>
      <c r="O23" s="44"/>
    </row>
    <row r="24" spans="2:15" ht="15.75">
      <c r="B24" s="9"/>
      <c r="C24" s="9"/>
      <c r="D24" s="9"/>
      <c r="E24" s="9"/>
      <c r="F24" s="9"/>
      <c r="G24" s="9"/>
      <c r="H24" s="9"/>
      <c r="I24" s="9"/>
      <c r="J24" s="9"/>
      <c r="K24" s="9"/>
      <c r="L24" s="10"/>
      <c r="M24" s="10"/>
      <c r="N24" s="9"/>
      <c r="O24" s="9"/>
    </row>
  </sheetData>
  <sheetProtection/>
  <mergeCells count="25">
    <mergeCell ref="A8:A9"/>
    <mergeCell ref="B8:B9"/>
    <mergeCell ref="M18:O18"/>
    <mergeCell ref="M23:O23"/>
    <mergeCell ref="A1:D1"/>
    <mergeCell ref="E1:N1"/>
    <mergeCell ref="A2:D2"/>
    <mergeCell ref="E2:N2"/>
    <mergeCell ref="N8:O9"/>
    <mergeCell ref="K8:M8"/>
    <mergeCell ref="E3:N3"/>
    <mergeCell ref="J8:J9"/>
    <mergeCell ref="E4:N4"/>
    <mergeCell ref="E5:N5"/>
    <mergeCell ref="E6:N6"/>
    <mergeCell ref="F8:F9"/>
    <mergeCell ref="G8:I8"/>
    <mergeCell ref="E8:E9"/>
    <mergeCell ref="C8:D9"/>
    <mergeCell ref="E18:F18"/>
    <mergeCell ref="E23:G23"/>
    <mergeCell ref="I23:K23"/>
    <mergeCell ref="I18:K18"/>
    <mergeCell ref="B17:E17"/>
    <mergeCell ref="B23:C23"/>
  </mergeCells>
  <printOptions/>
  <pageMargins left="0.28" right="0.27" top="0.36" bottom="0.42" header="0.2" footer="0.2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N8" sqref="N8:O9"/>
    </sheetView>
  </sheetViews>
  <sheetFormatPr defaultColWidth="9.140625" defaultRowHeight="12.75"/>
  <cols>
    <col min="1" max="1" width="5.7109375" style="1" customWidth="1"/>
    <col min="2" max="2" width="12.8515625" style="1" customWidth="1"/>
    <col min="3" max="3" width="16.8515625" style="1" customWidth="1"/>
    <col min="4" max="4" width="7.8515625" style="1" customWidth="1"/>
    <col min="5" max="5" width="13.00390625" style="1" customWidth="1"/>
    <col min="6" max="6" width="10.28125" style="1" customWidth="1"/>
    <col min="7" max="7" width="7.281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10.421875" style="1" customWidth="1"/>
    <col min="15" max="15" width="13.140625" style="1" customWidth="1"/>
    <col min="16" max="16384" width="9.140625" style="1" customWidth="1"/>
  </cols>
  <sheetData>
    <row r="1" spans="1:14" ht="15.75">
      <c r="A1" s="54" t="s">
        <v>1</v>
      </c>
      <c r="B1" s="54"/>
      <c r="C1" s="54"/>
      <c r="D1" s="54"/>
      <c r="E1" s="42" t="s">
        <v>7</v>
      </c>
      <c r="F1" s="42"/>
      <c r="G1" s="42"/>
      <c r="H1" s="42"/>
      <c r="I1" s="42"/>
      <c r="J1" s="42"/>
      <c r="K1" s="42"/>
      <c r="L1" s="42"/>
      <c r="M1" s="42"/>
      <c r="N1" s="42"/>
    </row>
    <row r="2" spans="1:14" ht="19.5" customHeight="1">
      <c r="A2" s="55" t="s">
        <v>2</v>
      </c>
      <c r="B2" s="55"/>
      <c r="C2" s="55"/>
      <c r="D2" s="55"/>
      <c r="E2" s="42" t="s">
        <v>22</v>
      </c>
      <c r="F2" s="42"/>
      <c r="G2" s="42"/>
      <c r="H2" s="42"/>
      <c r="I2" s="42"/>
      <c r="J2" s="42"/>
      <c r="K2" s="42"/>
      <c r="L2" s="42"/>
      <c r="M2" s="42"/>
      <c r="N2" s="42"/>
    </row>
    <row r="3" spans="5:14" ht="20.25" customHeight="1">
      <c r="E3" s="46" t="s">
        <v>53</v>
      </c>
      <c r="F3" s="46"/>
      <c r="G3" s="46"/>
      <c r="H3" s="46"/>
      <c r="I3" s="46"/>
      <c r="J3" s="46"/>
      <c r="K3" s="46"/>
      <c r="L3" s="46"/>
      <c r="M3" s="46"/>
      <c r="N3" s="46"/>
    </row>
    <row r="4" spans="5:14" ht="18.75" customHeight="1">
      <c r="E4" s="42" t="s">
        <v>23</v>
      </c>
      <c r="F4" s="42"/>
      <c r="G4" s="42"/>
      <c r="H4" s="42"/>
      <c r="I4" s="42"/>
      <c r="J4" s="42"/>
      <c r="K4" s="42"/>
      <c r="L4" s="42"/>
      <c r="M4" s="42"/>
      <c r="N4" s="42"/>
    </row>
    <row r="5" spans="5:14" ht="18.75" customHeight="1">
      <c r="E5" s="49" t="s">
        <v>75</v>
      </c>
      <c r="F5" s="49"/>
      <c r="G5" s="49"/>
      <c r="H5" s="49"/>
      <c r="I5" s="49"/>
      <c r="J5" s="49"/>
      <c r="K5" s="49"/>
      <c r="L5" s="49"/>
      <c r="M5" s="49"/>
      <c r="N5" s="49"/>
    </row>
    <row r="6" spans="5:14" ht="15.75" customHeight="1">
      <c r="E6" s="49" t="s">
        <v>52</v>
      </c>
      <c r="F6" s="49"/>
      <c r="G6" s="49"/>
      <c r="H6" s="49"/>
      <c r="I6" s="49"/>
      <c r="J6" s="49"/>
      <c r="K6" s="49"/>
      <c r="L6" s="49"/>
      <c r="M6" s="49"/>
      <c r="N6" s="49"/>
    </row>
    <row r="7" ht="10.5" customHeight="1"/>
    <row r="8" spans="1:15" s="5" customFormat="1" ht="42" customHeight="1">
      <c r="A8" s="41" t="s">
        <v>0</v>
      </c>
      <c r="B8" s="41" t="s">
        <v>3</v>
      </c>
      <c r="C8" s="41" t="s">
        <v>4</v>
      </c>
      <c r="D8" s="41"/>
      <c r="E8" s="53" t="s">
        <v>5</v>
      </c>
      <c r="F8" s="47" t="s">
        <v>11</v>
      </c>
      <c r="G8" s="50" t="s">
        <v>60</v>
      </c>
      <c r="H8" s="51"/>
      <c r="I8" s="52"/>
      <c r="J8" s="47" t="s">
        <v>61</v>
      </c>
      <c r="K8" s="50" t="s">
        <v>10</v>
      </c>
      <c r="L8" s="51"/>
      <c r="M8" s="52"/>
      <c r="N8" s="56" t="s">
        <v>14</v>
      </c>
      <c r="O8" s="57"/>
    </row>
    <row r="9" spans="1:15" s="5" customFormat="1" ht="38.25" customHeight="1">
      <c r="A9" s="41"/>
      <c r="B9" s="41"/>
      <c r="C9" s="41"/>
      <c r="D9" s="41"/>
      <c r="E9" s="41"/>
      <c r="F9" s="48"/>
      <c r="G9" s="14" t="s">
        <v>51</v>
      </c>
      <c r="H9" s="7" t="s">
        <v>8</v>
      </c>
      <c r="I9" s="4" t="s">
        <v>9</v>
      </c>
      <c r="J9" s="48"/>
      <c r="K9" s="4" t="s">
        <v>12</v>
      </c>
      <c r="L9" s="4" t="s">
        <v>6</v>
      </c>
      <c r="M9" s="4" t="s">
        <v>13</v>
      </c>
      <c r="N9" s="58"/>
      <c r="O9" s="59"/>
    </row>
    <row r="10" spans="1:15" s="3" customFormat="1" ht="19.5" customHeight="1">
      <c r="A10" s="11">
        <v>1</v>
      </c>
      <c r="B10" s="11" t="s">
        <v>35</v>
      </c>
      <c r="C10" s="16" t="s">
        <v>36</v>
      </c>
      <c r="D10" s="17" t="s">
        <v>17</v>
      </c>
      <c r="E10" s="18" t="s">
        <v>37</v>
      </c>
      <c r="F10" s="15">
        <v>9</v>
      </c>
      <c r="G10" s="15">
        <v>9</v>
      </c>
      <c r="H10" s="15">
        <v>9</v>
      </c>
      <c r="I10" s="15">
        <f>(H10+G10)/2</f>
        <v>9</v>
      </c>
      <c r="J10" s="15">
        <v>5</v>
      </c>
      <c r="K10" s="31">
        <f>ROUND((J10*7+I10*2+F10)/10,1)</f>
        <v>6.2</v>
      </c>
      <c r="L10" s="12" t="str">
        <f>IF(K10&gt;=8.5,"A",IF(K10&gt;=7,"B",IF(K10&gt;=5.5,"C",IF(K10&gt;=4,"D",IF(AND(K10&lt;4,K10&gt;=0),"F",IF(AND(F10="",I10="",J10=""),"I",IF(OR(F10&lt;&gt;"",I10&lt;&gt;"",J10&lt;&gt;""),"X","R")))))))</f>
        <v>C</v>
      </c>
      <c r="M10" s="13">
        <f aca="true" t="shared" si="0" ref="M10:M16">IF(L10="A",4,IF(L10="B",3,IF(L10="C",2,IF(L10="D",1,0))))</f>
        <v>2</v>
      </c>
      <c r="N10" s="8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1:15" s="3" customFormat="1" ht="19.5" customHeight="1">
      <c r="A11" s="11">
        <v>2</v>
      </c>
      <c r="B11" s="11" t="s">
        <v>24</v>
      </c>
      <c r="C11" s="16" t="s">
        <v>25</v>
      </c>
      <c r="D11" s="17" t="s">
        <v>26</v>
      </c>
      <c r="E11" s="18" t="s">
        <v>27</v>
      </c>
      <c r="F11" s="15">
        <v>8</v>
      </c>
      <c r="G11" s="15">
        <v>8</v>
      </c>
      <c r="H11" s="15">
        <v>8</v>
      </c>
      <c r="I11" s="15">
        <f aca="true" t="shared" si="1" ref="I11:I16">(H11+G11)/2</f>
        <v>8</v>
      </c>
      <c r="J11" s="15">
        <v>7</v>
      </c>
      <c r="K11" s="31">
        <f aca="true" t="shared" si="2" ref="K11:K16">ROUND((J11*7+I11*2+F11)/10,1)</f>
        <v>7.3</v>
      </c>
      <c r="L11" s="12" t="str">
        <f aca="true" t="shared" si="3" ref="L11:L16">IF(K11&gt;=8.5,"A",IF(K11&gt;=7,"B",IF(K11&gt;=5.5,"C",IF(K11&gt;=4,"D",IF(AND(K11&lt;4,K11&gt;=0),"F",IF(AND(F11="",I11="",J11=""),"I",IF(OR(F11&lt;&gt;"",I11&lt;&gt;"",J11&lt;&gt;""),"X","R")))))))</f>
        <v>B</v>
      </c>
      <c r="M11" s="13">
        <f t="shared" si="0"/>
        <v>3</v>
      </c>
      <c r="N11" s="8" t="str">
        <f aca="true" t="shared" si="4" ref="N11:N16">IF(L11="A","GIỎI",IF(L11="B","KHÁ",IF(L11="C","TB",IF(L11="D","TB YẾU","KÉM"))))</f>
        <v>KHÁ</v>
      </c>
      <c r="O11" s="2" t="str">
        <f aca="true" t="shared" si="5" ref="O11:O16">IF(OR(K11&lt;4,J11&lt;=2),"KHÔNG ĐẠT","ĐẠT")</f>
        <v>ĐẠT</v>
      </c>
    </row>
    <row r="12" spans="1:15" s="3" customFormat="1" ht="19.5" customHeight="1">
      <c r="A12" s="11">
        <v>3</v>
      </c>
      <c r="B12" s="11" t="s">
        <v>32</v>
      </c>
      <c r="C12" s="16" t="s">
        <v>18</v>
      </c>
      <c r="D12" s="17" t="s">
        <v>33</v>
      </c>
      <c r="E12" s="18" t="s">
        <v>34</v>
      </c>
      <c r="F12" s="15">
        <v>9</v>
      </c>
      <c r="G12" s="15">
        <v>9</v>
      </c>
      <c r="H12" s="15">
        <v>9</v>
      </c>
      <c r="I12" s="15">
        <f t="shared" si="1"/>
        <v>9</v>
      </c>
      <c r="J12" s="15">
        <v>6.5</v>
      </c>
      <c r="K12" s="31">
        <f t="shared" si="2"/>
        <v>7.3</v>
      </c>
      <c r="L12" s="12" t="str">
        <f t="shared" si="3"/>
        <v>B</v>
      </c>
      <c r="M12" s="13">
        <f t="shared" si="0"/>
        <v>3</v>
      </c>
      <c r="N12" s="8" t="str">
        <f t="shared" si="4"/>
        <v>KHÁ</v>
      </c>
      <c r="O12" s="2" t="str">
        <f t="shared" si="5"/>
        <v>ĐẠT</v>
      </c>
    </row>
    <row r="13" spans="1:15" s="3" customFormat="1" ht="19.5" customHeight="1">
      <c r="A13" s="11">
        <v>4</v>
      </c>
      <c r="B13" s="11" t="s">
        <v>46</v>
      </c>
      <c r="C13" s="16" t="s">
        <v>47</v>
      </c>
      <c r="D13" s="17" t="s">
        <v>48</v>
      </c>
      <c r="E13" s="18" t="s">
        <v>49</v>
      </c>
      <c r="F13" s="15">
        <v>9</v>
      </c>
      <c r="G13" s="15">
        <v>9</v>
      </c>
      <c r="H13" s="15">
        <v>9</v>
      </c>
      <c r="I13" s="15">
        <f t="shared" si="1"/>
        <v>9</v>
      </c>
      <c r="J13" s="15">
        <v>7</v>
      </c>
      <c r="K13" s="31">
        <f t="shared" si="2"/>
        <v>7.6</v>
      </c>
      <c r="L13" s="12" t="str">
        <f t="shared" si="3"/>
        <v>B</v>
      </c>
      <c r="M13" s="13">
        <f t="shared" si="0"/>
        <v>3</v>
      </c>
      <c r="N13" s="8" t="str">
        <f t="shared" si="4"/>
        <v>KHÁ</v>
      </c>
      <c r="O13" s="2" t="str">
        <f t="shared" si="5"/>
        <v>ĐẠT</v>
      </c>
    </row>
    <row r="14" spans="1:15" s="3" customFormat="1" ht="19.5" customHeight="1">
      <c r="A14" s="11">
        <v>5</v>
      </c>
      <c r="B14" s="11" t="s">
        <v>28</v>
      </c>
      <c r="C14" s="16" t="s">
        <v>29</v>
      </c>
      <c r="D14" s="17" t="s">
        <v>30</v>
      </c>
      <c r="E14" s="18" t="s">
        <v>31</v>
      </c>
      <c r="F14" s="15">
        <v>9</v>
      </c>
      <c r="G14" s="15">
        <v>9</v>
      </c>
      <c r="H14" s="15">
        <v>9</v>
      </c>
      <c r="I14" s="15">
        <f t="shared" si="1"/>
        <v>9</v>
      </c>
      <c r="J14" s="15">
        <v>6</v>
      </c>
      <c r="K14" s="31">
        <f t="shared" si="2"/>
        <v>6.9</v>
      </c>
      <c r="L14" s="12" t="str">
        <f t="shared" si="3"/>
        <v>C</v>
      </c>
      <c r="M14" s="13">
        <f t="shared" si="0"/>
        <v>2</v>
      </c>
      <c r="N14" s="8" t="str">
        <f t="shared" si="4"/>
        <v>TB</v>
      </c>
      <c r="O14" s="2" t="str">
        <f t="shared" si="5"/>
        <v>ĐẠT</v>
      </c>
    </row>
    <row r="15" spans="1:15" s="3" customFormat="1" ht="19.5" customHeight="1">
      <c r="A15" s="11">
        <v>6</v>
      </c>
      <c r="B15" s="11" t="s">
        <v>42</v>
      </c>
      <c r="C15" s="16" t="s">
        <v>43</v>
      </c>
      <c r="D15" s="17" t="s">
        <v>44</v>
      </c>
      <c r="E15" s="18" t="s">
        <v>45</v>
      </c>
      <c r="F15" s="15">
        <v>8</v>
      </c>
      <c r="G15" s="15">
        <v>8</v>
      </c>
      <c r="H15" s="15">
        <v>8</v>
      </c>
      <c r="I15" s="15">
        <f t="shared" si="1"/>
        <v>8</v>
      </c>
      <c r="J15" s="15">
        <v>5</v>
      </c>
      <c r="K15" s="31">
        <f t="shared" si="2"/>
        <v>5.9</v>
      </c>
      <c r="L15" s="12" t="str">
        <f t="shared" si="3"/>
        <v>C</v>
      </c>
      <c r="M15" s="13">
        <f t="shared" si="0"/>
        <v>2</v>
      </c>
      <c r="N15" s="8" t="str">
        <f t="shared" si="4"/>
        <v>TB</v>
      </c>
      <c r="O15" s="2" t="str">
        <f t="shared" si="5"/>
        <v>ĐẠT</v>
      </c>
    </row>
    <row r="16" spans="1:15" s="3" customFormat="1" ht="19.5" customHeight="1">
      <c r="A16" s="11">
        <v>7</v>
      </c>
      <c r="B16" s="11" t="s">
        <v>38</v>
      </c>
      <c r="C16" s="16" t="s">
        <v>39</v>
      </c>
      <c r="D16" s="17" t="s">
        <v>40</v>
      </c>
      <c r="E16" s="18" t="s">
        <v>41</v>
      </c>
      <c r="F16" s="15">
        <v>9</v>
      </c>
      <c r="G16" s="15">
        <v>9</v>
      </c>
      <c r="H16" s="15">
        <v>9</v>
      </c>
      <c r="I16" s="15">
        <f t="shared" si="1"/>
        <v>9</v>
      </c>
      <c r="J16" s="15">
        <v>0</v>
      </c>
      <c r="K16" s="31">
        <f t="shared" si="2"/>
        <v>2.7</v>
      </c>
      <c r="L16" s="12" t="str">
        <f t="shared" si="3"/>
        <v>F</v>
      </c>
      <c r="M16" s="13">
        <f t="shared" si="0"/>
        <v>0</v>
      </c>
      <c r="N16" s="8" t="str">
        <f t="shared" si="4"/>
        <v>KÉM</v>
      </c>
      <c r="O16" s="2" t="str">
        <f t="shared" si="5"/>
        <v>KHÔNG ĐẠT</v>
      </c>
    </row>
    <row r="17" spans="2:5" ht="15.75">
      <c r="B17" s="45" t="s">
        <v>50</v>
      </c>
      <c r="C17" s="45"/>
      <c r="D17" s="45"/>
      <c r="E17" s="45"/>
    </row>
    <row r="18" spans="2:15" ht="15.75">
      <c r="B18" s="29" t="s">
        <v>65</v>
      </c>
      <c r="C18" s="9"/>
      <c r="D18" s="9"/>
      <c r="E18" s="42" t="s">
        <v>15</v>
      </c>
      <c r="F18" s="42"/>
      <c r="H18" s="28"/>
      <c r="I18" s="44" t="s">
        <v>16</v>
      </c>
      <c r="J18" s="44"/>
      <c r="K18" s="44"/>
      <c r="M18" s="44" t="s">
        <v>72</v>
      </c>
      <c r="N18" s="44"/>
      <c r="O18" s="44"/>
    </row>
    <row r="19" spans="2:15" ht="15.75">
      <c r="B19" s="28"/>
      <c r="C19" s="9"/>
      <c r="D19" s="9"/>
      <c r="E19" s="9"/>
      <c r="F19" s="28"/>
      <c r="G19" s="28"/>
      <c r="H19" s="28"/>
      <c r="I19" s="28"/>
      <c r="J19" s="9"/>
      <c r="K19" s="9"/>
      <c r="L19" s="10"/>
      <c r="M19" s="10"/>
      <c r="N19" s="9"/>
      <c r="O19" s="9"/>
    </row>
    <row r="20" spans="2:15" ht="15.75">
      <c r="B20" s="28"/>
      <c r="C20" s="9"/>
      <c r="D20" s="9"/>
      <c r="E20" s="9"/>
      <c r="F20" s="28"/>
      <c r="G20" s="28"/>
      <c r="H20" s="28"/>
      <c r="I20" s="28"/>
      <c r="J20" s="9"/>
      <c r="K20" s="9"/>
      <c r="L20" s="10"/>
      <c r="M20" s="10"/>
      <c r="N20" s="9"/>
      <c r="O20" s="9"/>
    </row>
    <row r="21" spans="2:15" ht="15.75">
      <c r="B21" s="28"/>
      <c r="C21" s="9"/>
      <c r="D21" s="9"/>
      <c r="E21" s="9"/>
      <c r="F21" s="28"/>
      <c r="G21" s="28"/>
      <c r="H21" s="28"/>
      <c r="I21" s="28"/>
      <c r="J21" s="9"/>
      <c r="K21" s="9"/>
      <c r="L21" s="10"/>
      <c r="M21" s="10"/>
      <c r="N21" s="9"/>
      <c r="O21" s="9"/>
    </row>
    <row r="22" spans="2:15" ht="15.75">
      <c r="B22" s="28"/>
      <c r="C22" s="9"/>
      <c r="D22" s="9"/>
      <c r="E22" s="9"/>
      <c r="F22" s="28"/>
      <c r="G22" s="28"/>
      <c r="H22" s="28"/>
      <c r="I22" s="28"/>
      <c r="J22" s="9"/>
      <c r="K22" s="9"/>
      <c r="L22" s="10"/>
      <c r="M22" s="10"/>
      <c r="N22" s="9"/>
      <c r="O22" s="9"/>
    </row>
    <row r="23" spans="2:15" ht="15.75">
      <c r="B23" s="42" t="s">
        <v>66</v>
      </c>
      <c r="C23" s="42"/>
      <c r="D23" s="29"/>
      <c r="E23" s="43" t="s">
        <v>67</v>
      </c>
      <c r="F23" s="43"/>
      <c r="G23" s="43"/>
      <c r="H23" s="30"/>
      <c r="I23" s="44" t="s">
        <v>74</v>
      </c>
      <c r="J23" s="44"/>
      <c r="K23" s="44"/>
      <c r="M23" s="44" t="s">
        <v>73</v>
      </c>
      <c r="N23" s="44"/>
      <c r="O23" s="44"/>
    </row>
    <row r="24" spans="2:15" ht="15.75">
      <c r="B24" s="9"/>
      <c r="C24" s="9"/>
      <c r="D24" s="9"/>
      <c r="E24" s="9"/>
      <c r="F24" s="9"/>
      <c r="G24" s="9"/>
      <c r="H24" s="9"/>
      <c r="I24" s="9"/>
      <c r="J24" s="9"/>
      <c r="K24" s="9"/>
      <c r="L24" s="10"/>
      <c r="M24" s="10"/>
      <c r="N24" s="9"/>
      <c r="O24" s="9"/>
    </row>
  </sheetData>
  <sheetProtection/>
  <mergeCells count="25">
    <mergeCell ref="E5:N5"/>
    <mergeCell ref="E6:N6"/>
    <mergeCell ref="E18:F18"/>
    <mergeCell ref="I18:K18"/>
    <mergeCell ref="M18:O18"/>
    <mergeCell ref="E23:G23"/>
    <mergeCell ref="E8:E9"/>
    <mergeCell ref="G8:I8"/>
    <mergeCell ref="J8:J9"/>
    <mergeCell ref="K8:M8"/>
    <mergeCell ref="I23:K23"/>
    <mergeCell ref="M23:O23"/>
    <mergeCell ref="B23:C23"/>
    <mergeCell ref="B17:E17"/>
    <mergeCell ref="C8:D9"/>
    <mergeCell ref="A8:A9"/>
    <mergeCell ref="B8:B9"/>
    <mergeCell ref="N8:O9"/>
    <mergeCell ref="F8:F9"/>
    <mergeCell ref="A1:D1"/>
    <mergeCell ref="E1:N1"/>
    <mergeCell ref="A2:D2"/>
    <mergeCell ref="E2:N2"/>
    <mergeCell ref="E3:N3"/>
    <mergeCell ref="E4:N4"/>
  </mergeCells>
  <printOptions/>
  <pageMargins left="0.38" right="0.21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5.7109375" style="1" customWidth="1"/>
    <col min="2" max="2" width="12.8515625" style="1" customWidth="1"/>
    <col min="3" max="3" width="16.8515625" style="1" customWidth="1"/>
    <col min="4" max="4" width="7.8515625" style="1" customWidth="1"/>
    <col min="5" max="5" width="13.00390625" style="1" customWidth="1"/>
    <col min="6" max="6" width="10.28125" style="1" customWidth="1"/>
    <col min="7" max="7" width="7.281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10.421875" style="1" customWidth="1"/>
    <col min="15" max="15" width="13.140625" style="1" customWidth="1"/>
    <col min="16" max="16384" width="9.140625" style="1" customWidth="1"/>
  </cols>
  <sheetData>
    <row r="1" spans="1:14" ht="15.75">
      <c r="A1" s="54" t="s">
        <v>1</v>
      </c>
      <c r="B1" s="54"/>
      <c r="C1" s="54"/>
      <c r="D1" s="54"/>
      <c r="E1" s="42" t="s">
        <v>7</v>
      </c>
      <c r="F1" s="42"/>
      <c r="G1" s="42"/>
      <c r="H1" s="42"/>
      <c r="I1" s="42"/>
      <c r="J1" s="42"/>
      <c r="K1" s="42"/>
      <c r="L1" s="42"/>
      <c r="M1" s="42"/>
      <c r="N1" s="42"/>
    </row>
    <row r="2" spans="1:14" ht="19.5" customHeight="1">
      <c r="A2" s="55" t="s">
        <v>2</v>
      </c>
      <c r="B2" s="55"/>
      <c r="C2" s="55"/>
      <c r="D2" s="55"/>
      <c r="E2" s="42" t="s">
        <v>22</v>
      </c>
      <c r="F2" s="42"/>
      <c r="G2" s="42"/>
      <c r="H2" s="42"/>
      <c r="I2" s="42"/>
      <c r="J2" s="42"/>
      <c r="K2" s="42"/>
      <c r="L2" s="42"/>
      <c r="M2" s="42"/>
      <c r="N2" s="42"/>
    </row>
    <row r="3" spans="5:14" ht="20.25" customHeight="1">
      <c r="E3" s="46" t="s">
        <v>53</v>
      </c>
      <c r="F3" s="46"/>
      <c r="G3" s="46"/>
      <c r="H3" s="46"/>
      <c r="I3" s="46"/>
      <c r="J3" s="46"/>
      <c r="K3" s="46"/>
      <c r="L3" s="46"/>
      <c r="M3" s="46"/>
      <c r="N3" s="46"/>
    </row>
    <row r="4" spans="5:14" ht="18.75" customHeight="1">
      <c r="E4" s="42" t="s">
        <v>23</v>
      </c>
      <c r="F4" s="42"/>
      <c r="G4" s="42"/>
      <c r="H4" s="42"/>
      <c r="I4" s="42"/>
      <c r="J4" s="42"/>
      <c r="K4" s="42"/>
      <c r="L4" s="42"/>
      <c r="M4" s="42"/>
      <c r="N4" s="42"/>
    </row>
    <row r="5" spans="5:14" ht="18.75" customHeight="1">
      <c r="E5" s="49" t="s">
        <v>55</v>
      </c>
      <c r="F5" s="49"/>
      <c r="G5" s="49"/>
      <c r="H5" s="49"/>
      <c r="I5" s="49"/>
      <c r="J5" s="49"/>
      <c r="K5" s="49"/>
      <c r="L5" s="49"/>
      <c r="M5" s="49"/>
      <c r="N5" s="49"/>
    </row>
    <row r="6" spans="5:14" ht="15.75" customHeight="1">
      <c r="E6" s="49" t="s">
        <v>54</v>
      </c>
      <c r="F6" s="49"/>
      <c r="G6" s="49"/>
      <c r="H6" s="49"/>
      <c r="I6" s="49"/>
      <c r="J6" s="49"/>
      <c r="K6" s="49"/>
      <c r="L6" s="49"/>
      <c r="M6" s="49"/>
      <c r="N6" s="49"/>
    </row>
    <row r="7" ht="10.5" customHeight="1"/>
    <row r="8" spans="1:15" s="5" customFormat="1" ht="42" customHeight="1">
      <c r="A8" s="41" t="s">
        <v>0</v>
      </c>
      <c r="B8" s="41" t="s">
        <v>3</v>
      </c>
      <c r="C8" s="41" t="s">
        <v>4</v>
      </c>
      <c r="D8" s="41"/>
      <c r="E8" s="53" t="s">
        <v>5</v>
      </c>
      <c r="F8" s="47" t="s">
        <v>11</v>
      </c>
      <c r="G8" s="50" t="s">
        <v>21</v>
      </c>
      <c r="H8" s="51"/>
      <c r="I8" s="52"/>
      <c r="J8" s="47" t="s">
        <v>20</v>
      </c>
      <c r="K8" s="50" t="s">
        <v>10</v>
      </c>
      <c r="L8" s="51"/>
      <c r="M8" s="52"/>
      <c r="N8" s="56" t="s">
        <v>14</v>
      </c>
      <c r="O8" s="57"/>
    </row>
    <row r="9" spans="1:15" s="5" customFormat="1" ht="38.25" customHeight="1">
      <c r="A9" s="41"/>
      <c r="B9" s="41"/>
      <c r="C9" s="41"/>
      <c r="D9" s="41"/>
      <c r="E9" s="41"/>
      <c r="F9" s="48"/>
      <c r="G9" s="14" t="s">
        <v>51</v>
      </c>
      <c r="H9" s="7" t="s">
        <v>8</v>
      </c>
      <c r="I9" s="4" t="s">
        <v>9</v>
      </c>
      <c r="J9" s="48"/>
      <c r="K9" s="4" t="s">
        <v>12</v>
      </c>
      <c r="L9" s="4" t="s">
        <v>6</v>
      </c>
      <c r="M9" s="4" t="s">
        <v>13</v>
      </c>
      <c r="N9" s="58"/>
      <c r="O9" s="59"/>
    </row>
    <row r="10" spans="1:15" s="3" customFormat="1" ht="19.5" customHeight="1">
      <c r="A10" s="11">
        <v>1</v>
      </c>
      <c r="B10" s="11" t="s">
        <v>35</v>
      </c>
      <c r="C10" s="16" t="s">
        <v>36</v>
      </c>
      <c r="D10" s="17" t="s">
        <v>17</v>
      </c>
      <c r="E10" s="18" t="s">
        <v>37</v>
      </c>
      <c r="F10" s="32">
        <v>8.5</v>
      </c>
      <c r="G10" s="33">
        <v>9.1</v>
      </c>
      <c r="H10" s="34">
        <v>7.8</v>
      </c>
      <c r="I10" s="15">
        <f>(H10*2.5+G10*1.5)/4</f>
        <v>8.2875</v>
      </c>
      <c r="J10" s="15">
        <v>8</v>
      </c>
      <c r="K10" s="31">
        <f aca="true" t="shared" si="0" ref="K10:K16">ROUND((J10*5+I10*4+F10)/10,1)</f>
        <v>8.2</v>
      </c>
      <c r="L10" s="12" t="str">
        <f aca="true" t="shared" si="1" ref="L10:L16">IF(K10&gt;=8.5,"A",IF(K10&gt;=7,"B",IF(K10&gt;=5.5,"C",IF(K10&gt;=4,"D",IF(AND(K10&lt;4,K10&gt;=0),"F",IF(AND(F10="",I10="",J10=""),"I",IF(OR(F10&lt;&gt;"",I10&lt;&gt;"",J10&lt;&gt;""),"X","R")))))))</f>
        <v>B</v>
      </c>
      <c r="M10" s="13">
        <f aca="true" t="shared" si="2" ref="M10:M16">IF(L10="A",4,IF(L10="B",3,IF(L10="C",2,IF(L10="D",1,0))))</f>
        <v>3</v>
      </c>
      <c r="N10" s="8" t="str">
        <f aca="true" t="shared" si="3" ref="N10:N16">IF(L10="A","GIỎI",IF(L10="B","KHÁ",IF(L10="C","TB",IF(L10="D","TB YẾU","KÉM"))))</f>
        <v>KHÁ</v>
      </c>
      <c r="O10" s="2" t="str">
        <f aca="true" t="shared" si="4" ref="O10:O16">IF(OR(K10&lt;4,J10&lt;=2),"KHÔNG ĐẠT","ĐẠT")</f>
        <v>ĐẠT</v>
      </c>
    </row>
    <row r="11" spans="1:15" s="3" customFormat="1" ht="19.5" customHeight="1">
      <c r="A11" s="11">
        <v>2</v>
      </c>
      <c r="B11" s="11" t="s">
        <v>24</v>
      </c>
      <c r="C11" s="16" t="s">
        <v>25</v>
      </c>
      <c r="D11" s="17" t="s">
        <v>26</v>
      </c>
      <c r="E11" s="18" t="s">
        <v>27</v>
      </c>
      <c r="F11" s="15">
        <v>10</v>
      </c>
      <c r="G11" s="35">
        <v>8.2</v>
      </c>
      <c r="H11" s="36">
        <v>8.1</v>
      </c>
      <c r="I11" s="15">
        <f aca="true" t="shared" si="5" ref="I11:I16">(H11*2.5+G11*1.5)/4</f>
        <v>8.1375</v>
      </c>
      <c r="J11" s="15">
        <v>8</v>
      </c>
      <c r="K11" s="31">
        <f t="shared" si="0"/>
        <v>8.3</v>
      </c>
      <c r="L11" s="12" t="str">
        <f t="shared" si="1"/>
        <v>B</v>
      </c>
      <c r="M11" s="13">
        <f t="shared" si="2"/>
        <v>3</v>
      </c>
      <c r="N11" s="8" t="str">
        <f t="shared" si="3"/>
        <v>KHÁ</v>
      </c>
      <c r="O11" s="2" t="str">
        <f t="shared" si="4"/>
        <v>ĐẠT</v>
      </c>
    </row>
    <row r="12" spans="1:15" s="3" customFormat="1" ht="19.5" customHeight="1">
      <c r="A12" s="11">
        <v>3</v>
      </c>
      <c r="B12" s="11" t="s">
        <v>32</v>
      </c>
      <c r="C12" s="16" t="s">
        <v>18</v>
      </c>
      <c r="D12" s="17" t="s">
        <v>33</v>
      </c>
      <c r="E12" s="18" t="s">
        <v>34</v>
      </c>
      <c r="F12" s="37">
        <v>8.5</v>
      </c>
      <c r="G12" s="38">
        <v>8.5</v>
      </c>
      <c r="H12" s="36">
        <v>7.6</v>
      </c>
      <c r="I12" s="15">
        <f t="shared" si="5"/>
        <v>7.9375</v>
      </c>
      <c r="J12" s="15">
        <v>8</v>
      </c>
      <c r="K12" s="31">
        <f t="shared" si="0"/>
        <v>8</v>
      </c>
      <c r="L12" s="12" t="str">
        <f t="shared" si="1"/>
        <v>B</v>
      </c>
      <c r="M12" s="13">
        <f t="shared" si="2"/>
        <v>3</v>
      </c>
      <c r="N12" s="8" t="str">
        <f t="shared" si="3"/>
        <v>KHÁ</v>
      </c>
      <c r="O12" s="2" t="str">
        <f t="shared" si="4"/>
        <v>ĐẠT</v>
      </c>
    </row>
    <row r="13" spans="1:15" s="3" customFormat="1" ht="19.5" customHeight="1">
      <c r="A13" s="11">
        <v>4</v>
      </c>
      <c r="B13" s="11" t="s">
        <v>46</v>
      </c>
      <c r="C13" s="16" t="s">
        <v>47</v>
      </c>
      <c r="D13" s="17" t="s">
        <v>48</v>
      </c>
      <c r="E13" s="18" t="s">
        <v>49</v>
      </c>
      <c r="F13" s="34">
        <v>8.5</v>
      </c>
      <c r="G13" s="39">
        <v>7</v>
      </c>
      <c r="H13" s="39">
        <v>8.5</v>
      </c>
      <c r="I13" s="15">
        <f t="shared" si="5"/>
        <v>7.9375</v>
      </c>
      <c r="J13" s="15">
        <v>8.5</v>
      </c>
      <c r="K13" s="31">
        <f t="shared" si="0"/>
        <v>8.3</v>
      </c>
      <c r="L13" s="12" t="str">
        <f t="shared" si="1"/>
        <v>B</v>
      </c>
      <c r="M13" s="13">
        <f t="shared" si="2"/>
        <v>3</v>
      </c>
      <c r="N13" s="8" t="str">
        <f t="shared" si="3"/>
        <v>KHÁ</v>
      </c>
      <c r="O13" s="2" t="str">
        <f t="shared" si="4"/>
        <v>ĐẠT</v>
      </c>
    </row>
    <row r="14" spans="1:15" s="3" customFormat="1" ht="19.5" customHeight="1">
      <c r="A14" s="11">
        <v>5</v>
      </c>
      <c r="B14" s="11" t="s">
        <v>28</v>
      </c>
      <c r="C14" s="16" t="s">
        <v>29</v>
      </c>
      <c r="D14" s="17" t="s">
        <v>30</v>
      </c>
      <c r="E14" s="18" t="s">
        <v>31</v>
      </c>
      <c r="F14" s="19">
        <v>8</v>
      </c>
      <c r="G14" s="39">
        <v>7</v>
      </c>
      <c r="H14" s="34">
        <v>8.4</v>
      </c>
      <c r="I14" s="15">
        <f t="shared" si="5"/>
        <v>7.875</v>
      </c>
      <c r="J14" s="15">
        <v>7.5</v>
      </c>
      <c r="K14" s="31">
        <f t="shared" si="0"/>
        <v>7.7</v>
      </c>
      <c r="L14" s="12" t="str">
        <f t="shared" si="1"/>
        <v>B</v>
      </c>
      <c r="M14" s="13">
        <f t="shared" si="2"/>
        <v>3</v>
      </c>
      <c r="N14" s="8" t="str">
        <f t="shared" si="3"/>
        <v>KHÁ</v>
      </c>
      <c r="O14" s="2" t="str">
        <f t="shared" si="4"/>
        <v>ĐẠT</v>
      </c>
    </row>
    <row r="15" spans="1:15" s="3" customFormat="1" ht="19.5" customHeight="1">
      <c r="A15" s="11">
        <v>6</v>
      </c>
      <c r="B15" s="11" t="s">
        <v>42</v>
      </c>
      <c r="C15" s="16" t="s">
        <v>43</v>
      </c>
      <c r="D15" s="17" t="s">
        <v>44</v>
      </c>
      <c r="E15" s="18" t="s">
        <v>45</v>
      </c>
      <c r="F15" s="34">
        <v>9.5</v>
      </c>
      <c r="G15" s="39">
        <v>7</v>
      </c>
      <c r="H15" s="34">
        <v>7.3</v>
      </c>
      <c r="I15" s="15">
        <f t="shared" si="5"/>
        <v>7.1875</v>
      </c>
      <c r="J15" s="15">
        <v>9</v>
      </c>
      <c r="K15" s="31">
        <f t="shared" si="0"/>
        <v>8.3</v>
      </c>
      <c r="L15" s="12" t="str">
        <f t="shared" si="1"/>
        <v>B</v>
      </c>
      <c r="M15" s="13">
        <f t="shared" si="2"/>
        <v>3</v>
      </c>
      <c r="N15" s="8" t="str">
        <f t="shared" si="3"/>
        <v>KHÁ</v>
      </c>
      <c r="O15" s="2" t="str">
        <f t="shared" si="4"/>
        <v>ĐẠT</v>
      </c>
    </row>
    <row r="16" spans="1:15" s="3" customFormat="1" ht="19.5" customHeight="1">
      <c r="A16" s="11">
        <v>7</v>
      </c>
      <c r="B16" s="11" t="s">
        <v>38</v>
      </c>
      <c r="C16" s="16" t="s">
        <v>39</v>
      </c>
      <c r="D16" s="17" t="s">
        <v>40</v>
      </c>
      <c r="E16" s="18" t="s">
        <v>41</v>
      </c>
      <c r="F16" s="32">
        <v>9.5</v>
      </c>
      <c r="G16" s="33">
        <v>7.2</v>
      </c>
      <c r="H16" s="34">
        <v>7.3</v>
      </c>
      <c r="I16" s="15">
        <f t="shared" si="5"/>
        <v>7.2625</v>
      </c>
      <c r="J16" s="15">
        <v>0</v>
      </c>
      <c r="K16" s="31">
        <f t="shared" si="0"/>
        <v>3.9</v>
      </c>
      <c r="L16" s="12" t="str">
        <f t="shared" si="1"/>
        <v>F</v>
      </c>
      <c r="M16" s="13">
        <f t="shared" si="2"/>
        <v>0</v>
      </c>
      <c r="N16" s="8" t="str">
        <f t="shared" si="3"/>
        <v>KÉM</v>
      </c>
      <c r="O16" s="2" t="str">
        <f t="shared" si="4"/>
        <v>KHÔNG ĐẠT</v>
      </c>
    </row>
    <row r="17" spans="2:5" ht="15.75">
      <c r="B17" s="45" t="s">
        <v>50</v>
      </c>
      <c r="C17" s="45"/>
      <c r="D17" s="45"/>
      <c r="E17" s="45"/>
    </row>
    <row r="18" spans="2:15" ht="15.75">
      <c r="B18" s="29" t="s">
        <v>65</v>
      </c>
      <c r="C18" s="9"/>
      <c r="D18" s="9"/>
      <c r="E18" s="42" t="s">
        <v>15</v>
      </c>
      <c r="F18" s="42"/>
      <c r="H18" s="28"/>
      <c r="I18" s="44" t="s">
        <v>16</v>
      </c>
      <c r="J18" s="44"/>
      <c r="K18" s="44"/>
      <c r="M18" s="44" t="s">
        <v>72</v>
      </c>
      <c r="N18" s="44"/>
      <c r="O18" s="44"/>
    </row>
    <row r="19" spans="2:15" ht="15.75">
      <c r="B19" s="28"/>
      <c r="C19" s="9"/>
      <c r="D19" s="9"/>
      <c r="E19" s="9"/>
      <c r="F19" s="28"/>
      <c r="G19" s="28"/>
      <c r="H19" s="28"/>
      <c r="I19" s="28"/>
      <c r="J19" s="9"/>
      <c r="K19" s="9"/>
      <c r="L19" s="10"/>
      <c r="M19" s="10"/>
      <c r="N19" s="9"/>
      <c r="O19" s="9"/>
    </row>
    <row r="20" spans="2:15" ht="15.75">
      <c r="B20" s="28"/>
      <c r="C20" s="9"/>
      <c r="D20" s="9"/>
      <c r="E20" s="9"/>
      <c r="F20" s="28"/>
      <c r="G20" s="28"/>
      <c r="H20" s="28"/>
      <c r="I20" s="28"/>
      <c r="J20" s="9"/>
      <c r="K20" s="9"/>
      <c r="L20" s="10"/>
      <c r="M20" s="10"/>
      <c r="N20" s="9"/>
      <c r="O20" s="9"/>
    </row>
    <row r="21" spans="2:15" ht="15.75">
      <c r="B21" s="28"/>
      <c r="C21" s="9"/>
      <c r="D21" s="9"/>
      <c r="E21" s="9"/>
      <c r="F21" s="28"/>
      <c r="G21" s="28"/>
      <c r="H21" s="28"/>
      <c r="I21" s="28"/>
      <c r="J21" s="9"/>
      <c r="K21" s="9"/>
      <c r="L21" s="10"/>
      <c r="M21" s="10"/>
      <c r="N21" s="9"/>
      <c r="O21" s="9"/>
    </row>
    <row r="22" spans="2:15" ht="15.75">
      <c r="B22" s="28"/>
      <c r="C22" s="9"/>
      <c r="D22" s="9"/>
      <c r="E22" s="9"/>
      <c r="F22" s="28"/>
      <c r="G22" s="28"/>
      <c r="H22" s="28"/>
      <c r="I22" s="28"/>
      <c r="J22" s="9"/>
      <c r="K22" s="9"/>
      <c r="L22" s="10"/>
      <c r="M22" s="10"/>
      <c r="N22" s="9"/>
      <c r="O22" s="9"/>
    </row>
    <row r="23" spans="2:15" ht="15.75">
      <c r="B23" s="42" t="s">
        <v>66</v>
      </c>
      <c r="C23" s="42"/>
      <c r="D23" s="29"/>
      <c r="E23" s="43" t="s">
        <v>67</v>
      </c>
      <c r="F23" s="43"/>
      <c r="G23" s="43"/>
      <c r="H23" s="30"/>
      <c r="I23" s="44" t="s">
        <v>74</v>
      </c>
      <c r="J23" s="44"/>
      <c r="K23" s="44"/>
      <c r="M23" s="44" t="s">
        <v>73</v>
      </c>
      <c r="N23" s="44"/>
      <c r="O23" s="44"/>
    </row>
    <row r="24" spans="2:15" ht="15.75">
      <c r="B24" s="9"/>
      <c r="C24" s="9"/>
      <c r="D24" s="9"/>
      <c r="E24" s="9"/>
      <c r="F24" s="9"/>
      <c r="G24" s="9"/>
      <c r="H24" s="9"/>
      <c r="I24" s="9"/>
      <c r="J24" s="9"/>
      <c r="K24" s="9"/>
      <c r="L24" s="10"/>
      <c r="M24" s="10"/>
      <c r="N24" s="9"/>
      <c r="O24" s="9"/>
    </row>
  </sheetData>
  <sheetProtection/>
  <mergeCells count="25">
    <mergeCell ref="G8:I8"/>
    <mergeCell ref="I23:K23"/>
    <mergeCell ref="B17:E17"/>
    <mergeCell ref="J8:J9"/>
    <mergeCell ref="K8:M8"/>
    <mergeCell ref="E18:F18"/>
    <mergeCell ref="I18:K18"/>
    <mergeCell ref="M18:O18"/>
    <mergeCell ref="M23:O23"/>
    <mergeCell ref="A1:D1"/>
    <mergeCell ref="E1:N1"/>
    <mergeCell ref="A2:D2"/>
    <mergeCell ref="E2:N2"/>
    <mergeCell ref="E3:N3"/>
    <mergeCell ref="E4:N4"/>
    <mergeCell ref="B23:C23"/>
    <mergeCell ref="N8:O9"/>
    <mergeCell ref="E5:N5"/>
    <mergeCell ref="E6:N6"/>
    <mergeCell ref="A8:A9"/>
    <mergeCell ref="B8:B9"/>
    <mergeCell ref="C8:D9"/>
    <mergeCell ref="E8:E9"/>
    <mergeCell ref="F8:F9"/>
    <mergeCell ref="E23:G23"/>
  </mergeCells>
  <printOptions/>
  <pageMargins left="0.32" right="0.2" top="0.75" bottom="0.75" header="0.44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Q5" sqref="Q5"/>
    </sheetView>
  </sheetViews>
  <sheetFormatPr defaultColWidth="9.140625" defaultRowHeight="12.75"/>
  <cols>
    <col min="1" max="1" width="5.7109375" style="1" customWidth="1"/>
    <col min="2" max="2" width="12.8515625" style="1" customWidth="1"/>
    <col min="3" max="3" width="15.8515625" style="1" customWidth="1"/>
    <col min="4" max="4" width="7.00390625" style="1" customWidth="1"/>
    <col min="5" max="5" width="10.7109375" style="1" customWidth="1"/>
    <col min="6" max="6" width="10.28125" style="1" customWidth="1"/>
    <col min="7" max="7" width="7.281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9.00390625" style="1" customWidth="1"/>
    <col min="15" max="15" width="13.140625" style="1" customWidth="1"/>
    <col min="16" max="16384" width="9.140625" style="1" customWidth="1"/>
  </cols>
  <sheetData>
    <row r="1" spans="1:14" ht="15.75">
      <c r="A1" s="54" t="s">
        <v>1</v>
      </c>
      <c r="B1" s="54"/>
      <c r="C1" s="54"/>
      <c r="D1" s="54"/>
      <c r="E1" s="42" t="s">
        <v>7</v>
      </c>
      <c r="F1" s="42"/>
      <c r="G1" s="42"/>
      <c r="H1" s="42"/>
      <c r="I1" s="42"/>
      <c r="J1" s="42"/>
      <c r="K1" s="42"/>
      <c r="L1" s="42"/>
      <c r="M1" s="42"/>
      <c r="N1" s="42"/>
    </row>
    <row r="2" spans="1:14" ht="19.5" customHeight="1">
      <c r="A2" s="55" t="s">
        <v>2</v>
      </c>
      <c r="B2" s="55"/>
      <c r="C2" s="55"/>
      <c r="D2" s="55"/>
      <c r="E2" s="42" t="s">
        <v>22</v>
      </c>
      <c r="F2" s="42"/>
      <c r="G2" s="42"/>
      <c r="H2" s="42"/>
      <c r="I2" s="42"/>
      <c r="J2" s="42"/>
      <c r="K2" s="42"/>
      <c r="L2" s="42"/>
      <c r="M2" s="42"/>
      <c r="N2" s="42"/>
    </row>
    <row r="3" spans="5:14" ht="20.25" customHeight="1">
      <c r="E3" s="46" t="s">
        <v>53</v>
      </c>
      <c r="F3" s="46"/>
      <c r="G3" s="46"/>
      <c r="H3" s="46"/>
      <c r="I3" s="46"/>
      <c r="J3" s="46"/>
      <c r="K3" s="46"/>
      <c r="L3" s="46"/>
      <c r="M3" s="46"/>
      <c r="N3" s="46"/>
    </row>
    <row r="4" spans="5:14" ht="18.75" customHeight="1">
      <c r="E4" s="42" t="s">
        <v>23</v>
      </c>
      <c r="F4" s="42"/>
      <c r="G4" s="42"/>
      <c r="H4" s="42"/>
      <c r="I4" s="42"/>
      <c r="J4" s="42"/>
      <c r="K4" s="42"/>
      <c r="L4" s="42"/>
      <c r="M4" s="42"/>
      <c r="N4" s="42"/>
    </row>
    <row r="5" spans="5:14" ht="18.75" customHeight="1">
      <c r="E5" s="49" t="s">
        <v>76</v>
      </c>
      <c r="F5" s="49"/>
      <c r="G5" s="49"/>
      <c r="H5" s="49"/>
      <c r="I5" s="49"/>
      <c r="J5" s="49"/>
      <c r="K5" s="49"/>
      <c r="L5" s="49"/>
      <c r="M5" s="49"/>
      <c r="N5" s="49"/>
    </row>
    <row r="6" spans="5:14" ht="15.75" customHeight="1">
      <c r="E6" s="49" t="s">
        <v>56</v>
      </c>
      <c r="F6" s="49"/>
      <c r="G6" s="49"/>
      <c r="H6" s="49"/>
      <c r="I6" s="49"/>
      <c r="J6" s="49"/>
      <c r="K6" s="49"/>
      <c r="L6" s="49"/>
      <c r="M6" s="49"/>
      <c r="N6" s="49"/>
    </row>
    <row r="7" ht="10.5" customHeight="1"/>
    <row r="8" spans="1:15" s="5" customFormat="1" ht="42" customHeight="1">
      <c r="A8" s="41" t="s">
        <v>0</v>
      </c>
      <c r="B8" s="41" t="s">
        <v>3</v>
      </c>
      <c r="C8" s="41" t="s">
        <v>4</v>
      </c>
      <c r="D8" s="41"/>
      <c r="E8" s="53" t="s">
        <v>5</v>
      </c>
      <c r="F8" s="47" t="s">
        <v>11</v>
      </c>
      <c r="G8" s="50" t="s">
        <v>60</v>
      </c>
      <c r="H8" s="51"/>
      <c r="I8" s="52"/>
      <c r="J8" s="47" t="s">
        <v>61</v>
      </c>
      <c r="K8" s="50" t="s">
        <v>10</v>
      </c>
      <c r="L8" s="51"/>
      <c r="M8" s="52"/>
      <c r="N8" s="56" t="s">
        <v>14</v>
      </c>
      <c r="O8" s="57"/>
    </row>
    <row r="9" spans="1:15" s="5" customFormat="1" ht="38.25" customHeight="1">
      <c r="A9" s="41"/>
      <c r="B9" s="41"/>
      <c r="C9" s="41"/>
      <c r="D9" s="41"/>
      <c r="E9" s="41"/>
      <c r="F9" s="48"/>
      <c r="G9" s="14" t="s">
        <v>51</v>
      </c>
      <c r="H9" s="7" t="s">
        <v>8</v>
      </c>
      <c r="I9" s="4" t="s">
        <v>9</v>
      </c>
      <c r="J9" s="48"/>
      <c r="K9" s="4" t="s">
        <v>12</v>
      </c>
      <c r="L9" s="4" t="s">
        <v>6</v>
      </c>
      <c r="M9" s="4" t="s">
        <v>13</v>
      </c>
      <c r="N9" s="58"/>
      <c r="O9" s="59"/>
    </row>
    <row r="10" spans="1:15" s="3" customFormat="1" ht="19.5" customHeight="1">
      <c r="A10" s="11">
        <v>1</v>
      </c>
      <c r="B10" s="11" t="s">
        <v>35</v>
      </c>
      <c r="C10" s="16" t="s">
        <v>36</v>
      </c>
      <c r="D10" s="17" t="s">
        <v>17</v>
      </c>
      <c r="E10" s="18" t="s">
        <v>37</v>
      </c>
      <c r="F10" s="19">
        <v>8</v>
      </c>
      <c r="G10" s="19">
        <v>5</v>
      </c>
      <c r="H10" s="15"/>
      <c r="I10" s="15">
        <f aca="true" t="shared" si="0" ref="I10:I16">G10</f>
        <v>5</v>
      </c>
      <c r="J10" s="15">
        <v>1</v>
      </c>
      <c r="K10" s="40">
        <f aca="true" t="shared" si="1" ref="K10:K16">ROUND((J10*7+I10*2+F10)/10,1)</f>
        <v>2.5</v>
      </c>
      <c r="L10" s="21" t="str">
        <f aca="true" t="shared" si="2" ref="L10:L16">IF(K10&gt;=8.5,"A",IF(K10&gt;=7,"B",IF(K10&gt;=5.5,"C",IF(K10&gt;=4,"D",IF(AND(K10&lt;4,K10&gt;=0),"F",IF(AND(F10="",I10="",J10=""),"I",IF(OR(F10&lt;&gt;"",I10&lt;&gt;"",J10&lt;&gt;""),"X","R")))))))</f>
        <v>F</v>
      </c>
      <c r="M10" s="22">
        <f aca="true" t="shared" si="3" ref="M10:M16">IF(L10="A",4,IF(L10="B",3,IF(L10="C",2,IF(L10="D",1,0))))</f>
        <v>0</v>
      </c>
      <c r="N10" s="8" t="str">
        <f aca="true" t="shared" si="4" ref="N10:N16">IF(L10="A","GIỎI",IF(L10="B","KHÁ",IF(L10="C","TB",IF(L10="D","TB YẾU","KÉM"))))</f>
        <v>KÉM</v>
      </c>
      <c r="O10" s="2" t="str">
        <f aca="true" t="shared" si="5" ref="O10:O16">IF(OR(K10&lt;4,J10&lt;=2),"KHÔNG ĐẠT","ĐẠT")</f>
        <v>KHÔNG ĐẠT</v>
      </c>
    </row>
    <row r="11" spans="1:15" s="3" customFormat="1" ht="19.5" customHeight="1">
      <c r="A11" s="11">
        <v>2</v>
      </c>
      <c r="B11" s="11" t="s">
        <v>24</v>
      </c>
      <c r="C11" s="16" t="s">
        <v>25</v>
      </c>
      <c r="D11" s="17" t="s">
        <v>26</v>
      </c>
      <c r="E11" s="18" t="s">
        <v>27</v>
      </c>
      <c r="F11" s="19">
        <v>7</v>
      </c>
      <c r="G11" s="19">
        <v>7</v>
      </c>
      <c r="H11" s="15"/>
      <c r="I11" s="15">
        <f t="shared" si="0"/>
        <v>7</v>
      </c>
      <c r="J11" s="15">
        <v>5</v>
      </c>
      <c r="K11" s="40">
        <f t="shared" si="1"/>
        <v>5.6</v>
      </c>
      <c r="L11" s="21" t="str">
        <f t="shared" si="2"/>
        <v>C</v>
      </c>
      <c r="M11" s="22">
        <f t="shared" si="3"/>
        <v>2</v>
      </c>
      <c r="N11" s="8" t="str">
        <f t="shared" si="4"/>
        <v>TB</v>
      </c>
      <c r="O11" s="2" t="str">
        <f t="shared" si="5"/>
        <v>ĐẠT</v>
      </c>
    </row>
    <row r="12" spans="1:15" s="3" customFormat="1" ht="19.5" customHeight="1">
      <c r="A12" s="11">
        <v>3</v>
      </c>
      <c r="B12" s="11" t="s">
        <v>32</v>
      </c>
      <c r="C12" s="16" t="s">
        <v>18</v>
      </c>
      <c r="D12" s="17" t="s">
        <v>33</v>
      </c>
      <c r="E12" s="18" t="s">
        <v>34</v>
      </c>
      <c r="F12" s="19">
        <v>7</v>
      </c>
      <c r="G12" s="19">
        <v>9</v>
      </c>
      <c r="H12" s="15"/>
      <c r="I12" s="15">
        <f t="shared" si="0"/>
        <v>9</v>
      </c>
      <c r="J12" s="15">
        <v>3.5</v>
      </c>
      <c r="K12" s="40">
        <f t="shared" si="1"/>
        <v>5</v>
      </c>
      <c r="L12" s="21" t="str">
        <f t="shared" si="2"/>
        <v>D</v>
      </c>
      <c r="M12" s="22">
        <f t="shared" si="3"/>
        <v>1</v>
      </c>
      <c r="N12" s="8" t="str">
        <f t="shared" si="4"/>
        <v>TB YẾU</v>
      </c>
      <c r="O12" s="2" t="str">
        <f t="shared" si="5"/>
        <v>ĐẠT</v>
      </c>
    </row>
    <row r="13" spans="1:15" s="3" customFormat="1" ht="19.5" customHeight="1">
      <c r="A13" s="11">
        <v>4</v>
      </c>
      <c r="B13" s="11" t="s">
        <v>46</v>
      </c>
      <c r="C13" s="16" t="s">
        <v>47</v>
      </c>
      <c r="D13" s="17" t="s">
        <v>48</v>
      </c>
      <c r="E13" s="18" t="s">
        <v>49</v>
      </c>
      <c r="F13" s="19">
        <v>7</v>
      </c>
      <c r="G13" s="19">
        <v>8</v>
      </c>
      <c r="H13" s="15"/>
      <c r="I13" s="15">
        <f t="shared" si="0"/>
        <v>8</v>
      </c>
      <c r="J13" s="15">
        <v>4.5</v>
      </c>
      <c r="K13" s="40">
        <f t="shared" si="1"/>
        <v>5.5</v>
      </c>
      <c r="L13" s="21" t="str">
        <f t="shared" si="2"/>
        <v>C</v>
      </c>
      <c r="M13" s="22">
        <f t="shared" si="3"/>
        <v>2</v>
      </c>
      <c r="N13" s="8" t="str">
        <f t="shared" si="4"/>
        <v>TB</v>
      </c>
      <c r="O13" s="2" t="str">
        <f t="shared" si="5"/>
        <v>ĐẠT</v>
      </c>
    </row>
    <row r="14" spans="1:15" s="3" customFormat="1" ht="19.5" customHeight="1">
      <c r="A14" s="11">
        <v>5</v>
      </c>
      <c r="B14" s="11" t="s">
        <v>28</v>
      </c>
      <c r="C14" s="16" t="s">
        <v>29</v>
      </c>
      <c r="D14" s="17" t="s">
        <v>30</v>
      </c>
      <c r="E14" s="18" t="s">
        <v>31</v>
      </c>
      <c r="F14" s="19">
        <v>8</v>
      </c>
      <c r="G14" s="19">
        <v>6</v>
      </c>
      <c r="H14" s="15"/>
      <c r="I14" s="15">
        <f t="shared" si="0"/>
        <v>6</v>
      </c>
      <c r="J14" s="15">
        <v>4.5</v>
      </c>
      <c r="K14" s="40">
        <f t="shared" si="1"/>
        <v>5.2</v>
      </c>
      <c r="L14" s="21" t="str">
        <f t="shared" si="2"/>
        <v>D</v>
      </c>
      <c r="M14" s="22">
        <f t="shared" si="3"/>
        <v>1</v>
      </c>
      <c r="N14" s="8" t="str">
        <f t="shared" si="4"/>
        <v>TB YẾU</v>
      </c>
      <c r="O14" s="2" t="str">
        <f t="shared" si="5"/>
        <v>ĐẠT</v>
      </c>
    </row>
    <row r="15" spans="1:15" s="3" customFormat="1" ht="19.5" customHeight="1">
      <c r="A15" s="11">
        <v>6</v>
      </c>
      <c r="B15" s="11" t="s">
        <v>42</v>
      </c>
      <c r="C15" s="16" t="s">
        <v>43</v>
      </c>
      <c r="D15" s="17" t="s">
        <v>44</v>
      </c>
      <c r="E15" s="18" t="s">
        <v>45</v>
      </c>
      <c r="F15" s="19">
        <v>7</v>
      </c>
      <c r="G15" s="19">
        <v>8</v>
      </c>
      <c r="H15" s="15"/>
      <c r="I15" s="15">
        <f t="shared" si="0"/>
        <v>8</v>
      </c>
      <c r="J15" s="15">
        <v>3</v>
      </c>
      <c r="K15" s="40">
        <f t="shared" si="1"/>
        <v>4.4</v>
      </c>
      <c r="L15" s="21" t="str">
        <f t="shared" si="2"/>
        <v>D</v>
      </c>
      <c r="M15" s="22">
        <f t="shared" si="3"/>
        <v>1</v>
      </c>
      <c r="N15" s="8" t="str">
        <f t="shared" si="4"/>
        <v>TB YẾU</v>
      </c>
      <c r="O15" s="2" t="str">
        <f t="shared" si="5"/>
        <v>ĐẠT</v>
      </c>
    </row>
    <row r="16" spans="1:15" s="3" customFormat="1" ht="19.5" customHeight="1">
      <c r="A16" s="11">
        <v>7</v>
      </c>
      <c r="B16" s="11" t="s">
        <v>38</v>
      </c>
      <c r="C16" s="16" t="s">
        <v>39</v>
      </c>
      <c r="D16" s="17" t="s">
        <v>40</v>
      </c>
      <c r="E16" s="18" t="s">
        <v>41</v>
      </c>
      <c r="F16" s="19">
        <v>0</v>
      </c>
      <c r="G16" s="19">
        <v>0</v>
      </c>
      <c r="H16" s="15"/>
      <c r="I16" s="15">
        <f t="shared" si="0"/>
        <v>0</v>
      </c>
      <c r="J16" s="15">
        <v>0</v>
      </c>
      <c r="K16" s="40">
        <f t="shared" si="1"/>
        <v>0</v>
      </c>
      <c r="L16" s="21" t="str">
        <f t="shared" si="2"/>
        <v>F</v>
      </c>
      <c r="M16" s="22">
        <f t="shared" si="3"/>
        <v>0</v>
      </c>
      <c r="N16" s="8" t="str">
        <f t="shared" si="4"/>
        <v>KÉM</v>
      </c>
      <c r="O16" s="2" t="str">
        <f t="shared" si="5"/>
        <v>KHÔNG ĐẠT</v>
      </c>
    </row>
    <row r="17" spans="2:5" ht="15.75">
      <c r="B17" s="45" t="s">
        <v>50</v>
      </c>
      <c r="C17" s="45"/>
      <c r="D17" s="45"/>
      <c r="E17" s="45"/>
    </row>
    <row r="18" spans="2:15" ht="15.75">
      <c r="B18" s="29" t="s">
        <v>65</v>
      </c>
      <c r="C18" s="9"/>
      <c r="D18" s="9"/>
      <c r="E18" s="42" t="s">
        <v>15</v>
      </c>
      <c r="F18" s="42"/>
      <c r="H18" s="28"/>
      <c r="I18" s="44" t="s">
        <v>16</v>
      </c>
      <c r="J18" s="44"/>
      <c r="K18" s="44"/>
      <c r="M18" s="44" t="s">
        <v>72</v>
      </c>
      <c r="N18" s="44"/>
      <c r="O18" s="44"/>
    </row>
    <row r="19" spans="2:15" ht="15.75">
      <c r="B19" s="28"/>
      <c r="C19" s="9"/>
      <c r="D19" s="9"/>
      <c r="E19" s="9"/>
      <c r="F19" s="28"/>
      <c r="G19" s="28"/>
      <c r="H19" s="28"/>
      <c r="I19" s="28"/>
      <c r="J19" s="9"/>
      <c r="K19" s="9"/>
      <c r="L19" s="10"/>
      <c r="M19" s="10"/>
      <c r="N19" s="9"/>
      <c r="O19" s="9"/>
    </row>
    <row r="20" spans="2:15" ht="15.75">
      <c r="B20" s="28"/>
      <c r="C20" s="9"/>
      <c r="D20" s="9"/>
      <c r="E20" s="9"/>
      <c r="F20" s="28"/>
      <c r="G20" s="28"/>
      <c r="H20" s="28"/>
      <c r="I20" s="28"/>
      <c r="J20" s="9"/>
      <c r="K20" s="9"/>
      <c r="L20" s="10"/>
      <c r="M20" s="10"/>
      <c r="N20" s="9"/>
      <c r="O20" s="9"/>
    </row>
    <row r="21" spans="2:15" ht="15.75">
      <c r="B21" s="28"/>
      <c r="C21" s="9"/>
      <c r="D21" s="9"/>
      <c r="E21" s="9"/>
      <c r="F21" s="28"/>
      <c r="G21" s="28"/>
      <c r="H21" s="28"/>
      <c r="I21" s="28"/>
      <c r="J21" s="9"/>
      <c r="K21" s="9"/>
      <c r="L21" s="10"/>
      <c r="M21" s="10"/>
      <c r="N21" s="9"/>
      <c r="O21" s="9"/>
    </row>
    <row r="22" spans="2:15" ht="15.75">
      <c r="B22" s="28"/>
      <c r="C22" s="9"/>
      <c r="D22" s="9"/>
      <c r="E22" s="9"/>
      <c r="F22" s="28"/>
      <c r="G22" s="28"/>
      <c r="H22" s="28"/>
      <c r="I22" s="28"/>
      <c r="J22" s="9"/>
      <c r="K22" s="9"/>
      <c r="L22" s="10"/>
      <c r="M22" s="10"/>
      <c r="N22" s="9"/>
      <c r="O22" s="9"/>
    </row>
    <row r="23" spans="2:15" ht="15.75">
      <c r="B23" s="42" t="s">
        <v>66</v>
      </c>
      <c r="C23" s="42"/>
      <c r="D23" s="29"/>
      <c r="E23" s="43" t="s">
        <v>67</v>
      </c>
      <c r="F23" s="43"/>
      <c r="G23" s="43"/>
      <c r="H23" s="30"/>
      <c r="I23" s="44" t="s">
        <v>74</v>
      </c>
      <c r="J23" s="44"/>
      <c r="K23" s="44"/>
      <c r="M23" s="44" t="s">
        <v>73</v>
      </c>
      <c r="N23" s="44"/>
      <c r="O23" s="44"/>
    </row>
    <row r="24" spans="2:15" ht="15.75">
      <c r="B24" s="9"/>
      <c r="C24" s="9"/>
      <c r="D24" s="9"/>
      <c r="E24" s="9"/>
      <c r="F24" s="9"/>
      <c r="G24" s="9"/>
      <c r="H24" s="9"/>
      <c r="I24" s="9"/>
      <c r="J24" s="9"/>
      <c r="K24" s="9"/>
      <c r="L24" s="10"/>
      <c r="M24" s="10"/>
      <c r="N24" s="9"/>
      <c r="O24" s="9"/>
    </row>
  </sheetData>
  <sheetProtection/>
  <mergeCells count="25">
    <mergeCell ref="E5:N5"/>
    <mergeCell ref="E6:N6"/>
    <mergeCell ref="J8:J9"/>
    <mergeCell ref="K8:M8"/>
    <mergeCell ref="N8:O9"/>
    <mergeCell ref="E18:F18"/>
    <mergeCell ref="I18:K18"/>
    <mergeCell ref="M18:O18"/>
    <mergeCell ref="E8:E9"/>
    <mergeCell ref="F8:F9"/>
    <mergeCell ref="G8:I8"/>
    <mergeCell ref="B23:C23"/>
    <mergeCell ref="B17:E17"/>
    <mergeCell ref="E23:G23"/>
    <mergeCell ref="I23:K23"/>
    <mergeCell ref="M23:O23"/>
    <mergeCell ref="A1:D1"/>
    <mergeCell ref="E1:N1"/>
    <mergeCell ref="A2:D2"/>
    <mergeCell ref="E2:N2"/>
    <mergeCell ref="E3:N3"/>
    <mergeCell ref="E4:N4"/>
    <mergeCell ref="A8:A9"/>
    <mergeCell ref="B8:B9"/>
    <mergeCell ref="C8:D9"/>
  </mergeCells>
  <printOptions/>
  <pageMargins left="0.2" right="0.16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5.7109375" style="1" customWidth="1"/>
    <col min="2" max="2" width="11.57421875" style="1" customWidth="1"/>
    <col min="3" max="3" width="16.00390625" style="1" customWidth="1"/>
    <col min="4" max="4" width="6.8515625" style="1" customWidth="1"/>
    <col min="5" max="5" width="11.421875" style="1" customWidth="1"/>
    <col min="6" max="6" width="10.28125" style="1" customWidth="1"/>
    <col min="7" max="7" width="7.28125" style="1" customWidth="1"/>
    <col min="8" max="8" width="7.00390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10.421875" style="1" customWidth="1"/>
    <col min="15" max="15" width="13.140625" style="1" customWidth="1"/>
    <col min="16" max="16384" width="9.140625" style="1" customWidth="1"/>
  </cols>
  <sheetData>
    <row r="1" spans="1:14" ht="15.75">
      <c r="A1" s="54" t="s">
        <v>1</v>
      </c>
      <c r="B1" s="54"/>
      <c r="C1" s="54"/>
      <c r="D1" s="54"/>
      <c r="E1" s="42" t="s">
        <v>7</v>
      </c>
      <c r="F1" s="42"/>
      <c r="G1" s="42"/>
      <c r="H1" s="42"/>
      <c r="I1" s="42"/>
      <c r="J1" s="42"/>
      <c r="K1" s="42"/>
      <c r="L1" s="42"/>
      <c r="M1" s="42"/>
      <c r="N1" s="42"/>
    </row>
    <row r="2" spans="1:14" ht="19.5" customHeight="1">
      <c r="A2" s="55" t="s">
        <v>2</v>
      </c>
      <c r="B2" s="55"/>
      <c r="C2" s="55"/>
      <c r="D2" s="55"/>
      <c r="E2" s="42" t="s">
        <v>22</v>
      </c>
      <c r="F2" s="42"/>
      <c r="G2" s="42"/>
      <c r="H2" s="42"/>
      <c r="I2" s="42"/>
      <c r="J2" s="42"/>
      <c r="K2" s="42"/>
      <c r="L2" s="42"/>
      <c r="M2" s="42"/>
      <c r="N2" s="42"/>
    </row>
    <row r="3" spans="5:14" ht="20.25" customHeight="1">
      <c r="E3" s="46" t="s">
        <v>53</v>
      </c>
      <c r="F3" s="46"/>
      <c r="G3" s="46"/>
      <c r="H3" s="46"/>
      <c r="I3" s="46"/>
      <c r="J3" s="46"/>
      <c r="K3" s="46"/>
      <c r="L3" s="46"/>
      <c r="M3" s="46"/>
      <c r="N3" s="46"/>
    </row>
    <row r="4" spans="5:14" ht="18.75" customHeight="1">
      <c r="E4" s="42" t="s">
        <v>23</v>
      </c>
      <c r="F4" s="42"/>
      <c r="G4" s="42"/>
      <c r="H4" s="42"/>
      <c r="I4" s="42"/>
      <c r="J4" s="42"/>
      <c r="K4" s="42"/>
      <c r="L4" s="42"/>
      <c r="M4" s="42"/>
      <c r="N4" s="42"/>
    </row>
    <row r="5" spans="5:14" ht="18.75" customHeight="1">
      <c r="E5" s="49" t="s">
        <v>58</v>
      </c>
      <c r="F5" s="49"/>
      <c r="G5" s="49"/>
      <c r="H5" s="49"/>
      <c r="I5" s="49"/>
      <c r="J5" s="49"/>
      <c r="K5" s="49"/>
      <c r="L5" s="49"/>
      <c r="M5" s="49"/>
      <c r="N5" s="49"/>
    </row>
    <row r="6" spans="5:14" ht="15.75" customHeight="1">
      <c r="E6" s="49" t="s">
        <v>68</v>
      </c>
      <c r="F6" s="49"/>
      <c r="G6" s="49"/>
      <c r="H6" s="49"/>
      <c r="I6" s="49"/>
      <c r="J6" s="49"/>
      <c r="K6" s="49"/>
      <c r="L6" s="49"/>
      <c r="M6" s="49"/>
      <c r="N6" s="49"/>
    </row>
    <row r="7" ht="10.5" customHeight="1"/>
    <row r="8" spans="1:15" s="5" customFormat="1" ht="42" customHeight="1">
      <c r="A8" s="41" t="s">
        <v>0</v>
      </c>
      <c r="B8" s="41" t="s">
        <v>3</v>
      </c>
      <c r="C8" s="41" t="s">
        <v>4</v>
      </c>
      <c r="D8" s="41"/>
      <c r="E8" s="53" t="s">
        <v>5</v>
      </c>
      <c r="F8" s="47" t="s">
        <v>11</v>
      </c>
      <c r="G8" s="50" t="s">
        <v>60</v>
      </c>
      <c r="H8" s="51"/>
      <c r="I8" s="52"/>
      <c r="J8" s="47" t="s">
        <v>61</v>
      </c>
      <c r="K8" s="50" t="s">
        <v>10</v>
      </c>
      <c r="L8" s="51"/>
      <c r="M8" s="52"/>
      <c r="N8" s="56" t="s">
        <v>14</v>
      </c>
      <c r="O8" s="57"/>
    </row>
    <row r="9" spans="1:15" s="5" customFormat="1" ht="38.25" customHeight="1">
      <c r="A9" s="41"/>
      <c r="B9" s="41"/>
      <c r="C9" s="41"/>
      <c r="D9" s="41"/>
      <c r="E9" s="41"/>
      <c r="F9" s="48"/>
      <c r="G9" s="14" t="s">
        <v>51</v>
      </c>
      <c r="H9" s="7" t="s">
        <v>8</v>
      </c>
      <c r="I9" s="4" t="s">
        <v>9</v>
      </c>
      <c r="J9" s="48"/>
      <c r="K9" s="4" t="s">
        <v>12</v>
      </c>
      <c r="L9" s="4" t="s">
        <v>6</v>
      </c>
      <c r="M9" s="4" t="s">
        <v>13</v>
      </c>
      <c r="N9" s="58"/>
      <c r="O9" s="59"/>
    </row>
    <row r="10" spans="1:15" s="3" customFormat="1" ht="19.5" customHeight="1">
      <c r="A10" s="11">
        <v>1</v>
      </c>
      <c r="B10" s="11" t="s">
        <v>35</v>
      </c>
      <c r="C10" s="16" t="s">
        <v>36</v>
      </c>
      <c r="D10" s="17" t="s">
        <v>17</v>
      </c>
      <c r="E10" s="18" t="s">
        <v>37</v>
      </c>
      <c r="F10" s="15">
        <v>9</v>
      </c>
      <c r="G10" s="15">
        <v>6</v>
      </c>
      <c r="H10" s="15"/>
      <c r="I10" s="15">
        <f>G10</f>
        <v>6</v>
      </c>
      <c r="J10" s="15">
        <v>2.5</v>
      </c>
      <c r="K10" s="31">
        <f>ROUND((J10*7+I10*2+F10)/10,1)</f>
        <v>3.9</v>
      </c>
      <c r="L10" s="12" t="str">
        <f>IF(K10&gt;=8.5,"A",IF(K10&gt;=7,"B",IF(K10&gt;=5.5,"C",IF(K10&gt;=4,"D",IF(AND(K10&lt;4,K10&gt;=0),"F",IF(AND(F10="",I10="",J10=""),"I",IF(OR(F10&lt;&gt;"",I10&lt;&gt;"",J10&lt;&gt;""),"X","R")))))))</f>
        <v>F</v>
      </c>
      <c r="M10" s="13">
        <f aca="true" t="shared" si="0" ref="M10:M16">IF(L10="A",4,IF(L10="B",3,IF(L10="C",2,IF(L10="D",1,0))))</f>
        <v>0</v>
      </c>
      <c r="N10" s="8" t="str">
        <f>IF(L10="A","GIỎI",IF(L10="B","KHÁ",IF(L10="C","TB",IF(L10="D","TB YẾU","KÉM"))))</f>
        <v>KÉM</v>
      </c>
      <c r="O10" s="2" t="str">
        <f>IF(OR(K10&lt;4,J10&lt;=2),"KHÔNG ĐẠT","ĐẠT")</f>
        <v>KHÔNG ĐẠT</v>
      </c>
    </row>
    <row r="11" spans="1:15" s="3" customFormat="1" ht="19.5" customHeight="1">
      <c r="A11" s="11">
        <v>2</v>
      </c>
      <c r="B11" s="11" t="s">
        <v>24</v>
      </c>
      <c r="C11" s="16" t="s">
        <v>25</v>
      </c>
      <c r="D11" s="17" t="s">
        <v>26</v>
      </c>
      <c r="E11" s="18" t="s">
        <v>27</v>
      </c>
      <c r="F11" s="15">
        <v>9</v>
      </c>
      <c r="G11" s="15">
        <v>5</v>
      </c>
      <c r="H11" s="15"/>
      <c r="I11" s="15">
        <f aca="true" t="shared" si="1" ref="I11:I16">G11</f>
        <v>5</v>
      </c>
      <c r="J11" s="15">
        <v>3.5</v>
      </c>
      <c r="K11" s="31">
        <f aca="true" t="shared" si="2" ref="K11:K16">ROUND((J11*7+I11*2+F11)/10,1)</f>
        <v>4.4</v>
      </c>
      <c r="L11" s="12" t="str">
        <f aca="true" t="shared" si="3" ref="L11:L16">IF(K11&gt;=8.5,"A",IF(K11&gt;=7,"B",IF(K11&gt;=5.5,"C",IF(K11&gt;=4,"D",IF(AND(K11&lt;4,K11&gt;=0),"F",IF(AND(F11="",I11="",J11=""),"I",IF(OR(F11&lt;&gt;"",I11&lt;&gt;"",J11&lt;&gt;""),"X","R")))))))</f>
        <v>D</v>
      </c>
      <c r="M11" s="13">
        <f t="shared" si="0"/>
        <v>1</v>
      </c>
      <c r="N11" s="8" t="str">
        <f aca="true" t="shared" si="4" ref="N11:N16">IF(L11="A","GIỎI",IF(L11="B","KHÁ",IF(L11="C","TB",IF(L11="D","TB YẾU","KÉM"))))</f>
        <v>TB YẾU</v>
      </c>
      <c r="O11" s="2" t="str">
        <f aca="true" t="shared" si="5" ref="O11:O16">IF(OR(K11&lt;4,J11&lt;=2),"KHÔNG ĐẠT","ĐẠT")</f>
        <v>ĐẠT</v>
      </c>
    </row>
    <row r="12" spans="1:15" s="3" customFormat="1" ht="19.5" customHeight="1">
      <c r="A12" s="11">
        <v>3</v>
      </c>
      <c r="B12" s="11" t="s">
        <v>32</v>
      </c>
      <c r="C12" s="16" t="s">
        <v>18</v>
      </c>
      <c r="D12" s="17" t="s">
        <v>33</v>
      </c>
      <c r="E12" s="18" t="s">
        <v>34</v>
      </c>
      <c r="F12" s="15">
        <v>8</v>
      </c>
      <c r="G12" s="15">
        <v>5</v>
      </c>
      <c r="H12" s="15"/>
      <c r="I12" s="15">
        <f t="shared" si="1"/>
        <v>5</v>
      </c>
      <c r="J12" s="15">
        <v>2.5</v>
      </c>
      <c r="K12" s="31">
        <f t="shared" si="2"/>
        <v>3.6</v>
      </c>
      <c r="L12" s="12" t="str">
        <f t="shared" si="3"/>
        <v>F</v>
      </c>
      <c r="M12" s="13">
        <f t="shared" si="0"/>
        <v>0</v>
      </c>
      <c r="N12" s="8" t="str">
        <f t="shared" si="4"/>
        <v>KÉM</v>
      </c>
      <c r="O12" s="2" t="str">
        <f t="shared" si="5"/>
        <v>KHÔNG ĐẠT</v>
      </c>
    </row>
    <row r="13" spans="1:15" s="3" customFormat="1" ht="19.5" customHeight="1">
      <c r="A13" s="11">
        <v>4</v>
      </c>
      <c r="B13" s="11" t="s">
        <v>46</v>
      </c>
      <c r="C13" s="16" t="s">
        <v>47</v>
      </c>
      <c r="D13" s="17" t="s">
        <v>48</v>
      </c>
      <c r="E13" s="18" t="s">
        <v>49</v>
      </c>
      <c r="F13" s="15">
        <v>9</v>
      </c>
      <c r="G13" s="15">
        <v>6</v>
      </c>
      <c r="H13" s="15"/>
      <c r="I13" s="15">
        <f t="shared" si="1"/>
        <v>6</v>
      </c>
      <c r="J13" s="15">
        <v>3</v>
      </c>
      <c r="K13" s="31">
        <f t="shared" si="2"/>
        <v>4.2</v>
      </c>
      <c r="L13" s="12" t="str">
        <f t="shared" si="3"/>
        <v>D</v>
      </c>
      <c r="M13" s="13">
        <f t="shared" si="0"/>
        <v>1</v>
      </c>
      <c r="N13" s="8" t="str">
        <f t="shared" si="4"/>
        <v>TB YẾU</v>
      </c>
      <c r="O13" s="2" t="str">
        <f t="shared" si="5"/>
        <v>ĐẠT</v>
      </c>
    </row>
    <row r="14" spans="1:15" s="3" customFormat="1" ht="19.5" customHeight="1">
      <c r="A14" s="11">
        <v>5</v>
      </c>
      <c r="B14" s="11" t="s">
        <v>28</v>
      </c>
      <c r="C14" s="16" t="s">
        <v>29</v>
      </c>
      <c r="D14" s="17" t="s">
        <v>30</v>
      </c>
      <c r="E14" s="18" t="s">
        <v>31</v>
      </c>
      <c r="F14" s="15">
        <v>9</v>
      </c>
      <c r="G14" s="15">
        <v>6</v>
      </c>
      <c r="H14" s="15"/>
      <c r="I14" s="15">
        <f t="shared" si="1"/>
        <v>6</v>
      </c>
      <c r="J14" s="15">
        <v>4.5</v>
      </c>
      <c r="K14" s="31">
        <f t="shared" si="2"/>
        <v>5.3</v>
      </c>
      <c r="L14" s="12" t="str">
        <f t="shared" si="3"/>
        <v>D</v>
      </c>
      <c r="M14" s="13">
        <f t="shared" si="0"/>
        <v>1</v>
      </c>
      <c r="N14" s="8" t="str">
        <f t="shared" si="4"/>
        <v>TB YẾU</v>
      </c>
      <c r="O14" s="2" t="str">
        <f t="shared" si="5"/>
        <v>ĐẠT</v>
      </c>
    </row>
    <row r="15" spans="1:15" s="3" customFormat="1" ht="19.5" customHeight="1">
      <c r="A15" s="11">
        <v>6</v>
      </c>
      <c r="B15" s="11" t="s">
        <v>42</v>
      </c>
      <c r="C15" s="16" t="s">
        <v>43</v>
      </c>
      <c r="D15" s="17" t="s">
        <v>44</v>
      </c>
      <c r="E15" s="18" t="s">
        <v>45</v>
      </c>
      <c r="F15" s="15">
        <v>9</v>
      </c>
      <c r="G15" s="15">
        <v>5</v>
      </c>
      <c r="H15" s="15"/>
      <c r="I15" s="15">
        <f t="shared" si="1"/>
        <v>5</v>
      </c>
      <c r="J15" s="15">
        <v>8</v>
      </c>
      <c r="K15" s="31">
        <f t="shared" si="2"/>
        <v>7.5</v>
      </c>
      <c r="L15" s="12" t="str">
        <f t="shared" si="3"/>
        <v>B</v>
      </c>
      <c r="M15" s="13">
        <f t="shared" si="0"/>
        <v>3</v>
      </c>
      <c r="N15" s="8" t="str">
        <f t="shared" si="4"/>
        <v>KHÁ</v>
      </c>
      <c r="O15" s="2" t="str">
        <f t="shared" si="5"/>
        <v>ĐẠT</v>
      </c>
    </row>
    <row r="16" spans="1:15" s="3" customFormat="1" ht="19.5" customHeight="1">
      <c r="A16" s="11">
        <v>7</v>
      </c>
      <c r="B16" s="11" t="s">
        <v>38</v>
      </c>
      <c r="C16" s="16" t="s">
        <v>39</v>
      </c>
      <c r="D16" s="17" t="s">
        <v>40</v>
      </c>
      <c r="E16" s="18" t="s">
        <v>41</v>
      </c>
      <c r="F16" s="15">
        <v>7</v>
      </c>
      <c r="G16" s="15">
        <v>6</v>
      </c>
      <c r="H16" s="15"/>
      <c r="I16" s="15">
        <f t="shared" si="1"/>
        <v>6</v>
      </c>
      <c r="J16" s="15">
        <v>0</v>
      </c>
      <c r="K16" s="31">
        <f t="shared" si="2"/>
        <v>1.9</v>
      </c>
      <c r="L16" s="12" t="str">
        <f t="shared" si="3"/>
        <v>F</v>
      </c>
      <c r="M16" s="13">
        <f t="shared" si="0"/>
        <v>0</v>
      </c>
      <c r="N16" s="8" t="str">
        <f t="shared" si="4"/>
        <v>KÉM</v>
      </c>
      <c r="O16" s="2" t="str">
        <f t="shared" si="5"/>
        <v>KHÔNG ĐẠT</v>
      </c>
    </row>
    <row r="17" spans="2:5" ht="15.75">
      <c r="B17" s="45" t="s">
        <v>50</v>
      </c>
      <c r="C17" s="45"/>
      <c r="D17" s="45"/>
      <c r="E17" s="45"/>
    </row>
    <row r="18" spans="2:15" ht="15.75">
      <c r="B18" s="29" t="s">
        <v>65</v>
      </c>
      <c r="C18" s="9"/>
      <c r="D18" s="9"/>
      <c r="E18" s="42" t="s">
        <v>15</v>
      </c>
      <c r="F18" s="42"/>
      <c r="H18" s="28"/>
      <c r="I18" s="44" t="s">
        <v>16</v>
      </c>
      <c r="J18" s="44"/>
      <c r="K18" s="44"/>
      <c r="M18" s="44" t="s">
        <v>72</v>
      </c>
      <c r="N18" s="44"/>
      <c r="O18" s="44"/>
    </row>
    <row r="19" spans="2:15" ht="15.75">
      <c r="B19" s="28"/>
      <c r="C19" s="9"/>
      <c r="D19" s="9"/>
      <c r="E19" s="9"/>
      <c r="F19" s="28"/>
      <c r="G19" s="28"/>
      <c r="H19" s="28"/>
      <c r="I19" s="28"/>
      <c r="J19" s="9"/>
      <c r="K19" s="9"/>
      <c r="L19" s="10"/>
      <c r="M19" s="10"/>
      <c r="N19" s="9"/>
      <c r="O19" s="9"/>
    </row>
    <row r="20" spans="2:15" ht="15.75">
      <c r="B20" s="28"/>
      <c r="C20" s="9"/>
      <c r="D20" s="9"/>
      <c r="E20" s="9"/>
      <c r="F20" s="28"/>
      <c r="G20" s="28"/>
      <c r="H20" s="28"/>
      <c r="I20" s="28"/>
      <c r="J20" s="9"/>
      <c r="K20" s="9"/>
      <c r="L20" s="10"/>
      <c r="M20" s="10"/>
      <c r="N20" s="9"/>
      <c r="O20" s="9"/>
    </row>
    <row r="21" spans="2:15" ht="15.75">
      <c r="B21" s="28"/>
      <c r="C21" s="9"/>
      <c r="D21" s="9"/>
      <c r="E21" s="9"/>
      <c r="F21" s="28"/>
      <c r="G21" s="28"/>
      <c r="H21" s="28"/>
      <c r="I21" s="28"/>
      <c r="J21" s="9"/>
      <c r="K21" s="9"/>
      <c r="L21" s="10"/>
      <c r="M21" s="10"/>
      <c r="N21" s="9"/>
      <c r="O21" s="9"/>
    </row>
    <row r="22" spans="2:15" ht="15.75">
      <c r="B22" s="28"/>
      <c r="C22" s="9"/>
      <c r="D22" s="9"/>
      <c r="E22" s="9"/>
      <c r="F22" s="28"/>
      <c r="G22" s="28"/>
      <c r="H22" s="28"/>
      <c r="I22" s="28"/>
      <c r="J22" s="9"/>
      <c r="K22" s="9"/>
      <c r="L22" s="10"/>
      <c r="M22" s="10"/>
      <c r="N22" s="9"/>
      <c r="O22" s="9"/>
    </row>
    <row r="23" spans="2:15" ht="15.75">
      <c r="B23" s="42" t="s">
        <v>66</v>
      </c>
      <c r="C23" s="42"/>
      <c r="D23" s="29"/>
      <c r="E23" s="43" t="s">
        <v>67</v>
      </c>
      <c r="F23" s="43"/>
      <c r="G23" s="43"/>
      <c r="H23" s="30"/>
      <c r="I23" s="44" t="s">
        <v>74</v>
      </c>
      <c r="J23" s="44"/>
      <c r="K23" s="44"/>
      <c r="M23" s="44" t="s">
        <v>73</v>
      </c>
      <c r="N23" s="44"/>
      <c r="O23" s="44"/>
    </row>
    <row r="24" spans="2:15" ht="15.75">
      <c r="B24" s="9"/>
      <c r="C24" s="9"/>
      <c r="D24" s="9"/>
      <c r="E24" s="9"/>
      <c r="F24" s="9"/>
      <c r="G24" s="9"/>
      <c r="H24" s="9"/>
      <c r="I24" s="9"/>
      <c r="J24" s="9"/>
      <c r="K24" s="9"/>
      <c r="L24" s="10"/>
      <c r="M24" s="10"/>
      <c r="N24" s="9"/>
      <c r="O24" s="9"/>
    </row>
  </sheetData>
  <sheetProtection/>
  <mergeCells count="25">
    <mergeCell ref="E5:N5"/>
    <mergeCell ref="E6:N6"/>
    <mergeCell ref="J8:J9"/>
    <mergeCell ref="K8:M8"/>
    <mergeCell ref="N8:O9"/>
    <mergeCell ref="E18:F18"/>
    <mergeCell ref="I18:K18"/>
    <mergeCell ref="M18:O18"/>
    <mergeCell ref="E8:E9"/>
    <mergeCell ref="F8:F9"/>
    <mergeCell ref="G8:I8"/>
    <mergeCell ref="B23:C23"/>
    <mergeCell ref="B17:E17"/>
    <mergeCell ref="E23:G23"/>
    <mergeCell ref="I23:K23"/>
    <mergeCell ref="M23:O23"/>
    <mergeCell ref="A1:D1"/>
    <mergeCell ref="E1:N1"/>
    <mergeCell ref="A2:D2"/>
    <mergeCell ref="E2:N2"/>
    <mergeCell ref="E3:N3"/>
    <mergeCell ref="E4:N4"/>
    <mergeCell ref="A8:A9"/>
    <mergeCell ref="B8:B9"/>
    <mergeCell ref="C8:D9"/>
  </mergeCells>
  <printOptions/>
  <pageMargins left="0.41" right="0.3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E6" sqref="E6:N6"/>
    </sheetView>
  </sheetViews>
  <sheetFormatPr defaultColWidth="9.140625" defaultRowHeight="12.75"/>
  <cols>
    <col min="1" max="1" width="5.7109375" style="1" customWidth="1"/>
    <col min="2" max="2" width="12.8515625" style="1" customWidth="1"/>
    <col min="3" max="3" width="16.8515625" style="1" customWidth="1"/>
    <col min="4" max="4" width="7.8515625" style="1" customWidth="1"/>
    <col min="5" max="5" width="13.00390625" style="1" customWidth="1"/>
    <col min="6" max="6" width="10.28125" style="1" customWidth="1"/>
    <col min="7" max="7" width="7.281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10.421875" style="1" customWidth="1"/>
    <col min="15" max="15" width="13.140625" style="1" customWidth="1"/>
    <col min="16" max="16384" width="9.140625" style="1" customWidth="1"/>
  </cols>
  <sheetData>
    <row r="1" spans="1:14" ht="15.75">
      <c r="A1" s="54" t="s">
        <v>1</v>
      </c>
      <c r="B1" s="54"/>
      <c r="C1" s="54"/>
      <c r="D1" s="54"/>
      <c r="E1" s="42" t="s">
        <v>7</v>
      </c>
      <c r="F1" s="42"/>
      <c r="G1" s="42"/>
      <c r="H1" s="42"/>
      <c r="I1" s="42"/>
      <c r="J1" s="42"/>
      <c r="K1" s="42"/>
      <c r="L1" s="42"/>
      <c r="M1" s="42"/>
      <c r="N1" s="42"/>
    </row>
    <row r="2" spans="1:14" ht="19.5" customHeight="1">
      <c r="A2" s="55" t="s">
        <v>2</v>
      </c>
      <c r="B2" s="55"/>
      <c r="C2" s="55"/>
      <c r="D2" s="55"/>
      <c r="E2" s="42" t="s">
        <v>22</v>
      </c>
      <c r="F2" s="42"/>
      <c r="G2" s="42"/>
      <c r="H2" s="42"/>
      <c r="I2" s="42"/>
      <c r="J2" s="42"/>
      <c r="K2" s="42"/>
      <c r="L2" s="42"/>
      <c r="M2" s="42"/>
      <c r="N2" s="42"/>
    </row>
    <row r="3" spans="5:14" ht="20.25" customHeight="1">
      <c r="E3" s="46" t="s">
        <v>53</v>
      </c>
      <c r="F3" s="46"/>
      <c r="G3" s="46"/>
      <c r="H3" s="46"/>
      <c r="I3" s="46"/>
      <c r="J3" s="46"/>
      <c r="K3" s="46"/>
      <c r="L3" s="46"/>
      <c r="M3" s="46"/>
      <c r="N3" s="46"/>
    </row>
    <row r="4" spans="5:14" ht="18.75" customHeight="1">
      <c r="E4" s="42" t="s">
        <v>23</v>
      </c>
      <c r="F4" s="42"/>
      <c r="G4" s="42"/>
      <c r="H4" s="42"/>
      <c r="I4" s="42"/>
      <c r="J4" s="42"/>
      <c r="K4" s="42"/>
      <c r="L4" s="42"/>
      <c r="M4" s="42"/>
      <c r="N4" s="42"/>
    </row>
    <row r="5" spans="5:14" ht="18.75" customHeight="1">
      <c r="E5" s="49" t="s">
        <v>78</v>
      </c>
      <c r="F5" s="49"/>
      <c r="G5" s="49"/>
      <c r="H5" s="49"/>
      <c r="I5" s="49"/>
      <c r="J5" s="49"/>
      <c r="K5" s="49"/>
      <c r="L5" s="49"/>
      <c r="M5" s="49"/>
      <c r="N5" s="49"/>
    </row>
    <row r="6" spans="5:14" ht="15.75" customHeight="1">
      <c r="E6" s="49" t="s">
        <v>59</v>
      </c>
      <c r="F6" s="49"/>
      <c r="G6" s="49"/>
      <c r="H6" s="49"/>
      <c r="I6" s="49"/>
      <c r="J6" s="49"/>
      <c r="K6" s="49"/>
      <c r="L6" s="49"/>
      <c r="M6" s="49"/>
      <c r="N6" s="49"/>
    </row>
    <row r="7" ht="10.5" customHeight="1"/>
    <row r="8" spans="1:15" s="5" customFormat="1" ht="42" customHeight="1">
      <c r="A8" s="41" t="s">
        <v>0</v>
      </c>
      <c r="B8" s="41" t="s">
        <v>3</v>
      </c>
      <c r="C8" s="41" t="s">
        <v>4</v>
      </c>
      <c r="D8" s="41"/>
      <c r="E8" s="53" t="s">
        <v>5</v>
      </c>
      <c r="F8" s="47" t="s">
        <v>11</v>
      </c>
      <c r="G8" s="50" t="s">
        <v>62</v>
      </c>
      <c r="H8" s="51"/>
      <c r="I8" s="52"/>
      <c r="J8" s="47" t="s">
        <v>63</v>
      </c>
      <c r="K8" s="50" t="s">
        <v>10</v>
      </c>
      <c r="L8" s="51"/>
      <c r="M8" s="52"/>
      <c r="N8" s="56" t="s">
        <v>14</v>
      </c>
      <c r="O8" s="57"/>
    </row>
    <row r="9" spans="1:15" s="5" customFormat="1" ht="38.25" customHeight="1">
      <c r="A9" s="41"/>
      <c r="B9" s="41"/>
      <c r="C9" s="41"/>
      <c r="D9" s="41"/>
      <c r="E9" s="41"/>
      <c r="F9" s="48"/>
      <c r="G9" s="14" t="s">
        <v>51</v>
      </c>
      <c r="H9" s="7" t="s">
        <v>8</v>
      </c>
      <c r="I9" s="4" t="s">
        <v>9</v>
      </c>
      <c r="J9" s="48"/>
      <c r="K9" s="4" t="s">
        <v>12</v>
      </c>
      <c r="L9" s="4" t="s">
        <v>6</v>
      </c>
      <c r="M9" s="4" t="s">
        <v>13</v>
      </c>
      <c r="N9" s="58"/>
      <c r="O9" s="59"/>
    </row>
    <row r="10" spans="1:15" s="3" customFormat="1" ht="19.5" customHeight="1">
      <c r="A10" s="11">
        <v>1</v>
      </c>
      <c r="B10" s="11" t="s">
        <v>35</v>
      </c>
      <c r="C10" s="16" t="s">
        <v>36</v>
      </c>
      <c r="D10" s="17" t="s">
        <v>17</v>
      </c>
      <c r="E10" s="18" t="s">
        <v>37</v>
      </c>
      <c r="F10" s="19">
        <v>8</v>
      </c>
      <c r="G10" s="19">
        <v>5</v>
      </c>
      <c r="H10" s="15"/>
      <c r="I10" s="15">
        <f aca="true" t="shared" si="0" ref="I10:I16">G10</f>
        <v>5</v>
      </c>
      <c r="J10" s="15">
        <v>7</v>
      </c>
      <c r="K10" s="20">
        <f aca="true" t="shared" si="1" ref="K10:K16">ROUND((J10*6+I10*3+F10)/10,1)</f>
        <v>6.5</v>
      </c>
      <c r="L10" s="21" t="str">
        <f aca="true" t="shared" si="2" ref="L10:L16">IF(K10&gt;=8.5,"A",IF(K10&gt;=7,"B",IF(K10&gt;=5.5,"C",IF(K10&gt;=4,"D",IF(AND(K10&lt;4,K10&gt;=0),"F",IF(AND(F10="",I10="",J10=""),"I",IF(OR(F10&lt;&gt;"",I10&lt;&gt;"",J10&lt;&gt;""),"X","R")))))))</f>
        <v>C</v>
      </c>
      <c r="M10" s="22">
        <f aca="true" t="shared" si="3" ref="M10:M16">IF(L10="A",4,IF(L10="B",3,IF(L10="C",2,IF(L10="D",1,0))))</f>
        <v>2</v>
      </c>
      <c r="N10" s="8" t="str">
        <f aca="true" t="shared" si="4" ref="N10:N16">IF(L10="A","GIỎI",IF(L10="B","KHÁ",IF(L10="C","TB",IF(L10="D","TB YẾU","KÉM"))))</f>
        <v>TB</v>
      </c>
      <c r="O10" s="2" t="str">
        <f aca="true" t="shared" si="5" ref="O10:O16">IF(OR(K10&lt;4,J10&lt;=2),"KHÔNG ĐẠT","ĐẠT")</f>
        <v>ĐẠT</v>
      </c>
    </row>
    <row r="11" spans="1:15" s="3" customFormat="1" ht="19.5" customHeight="1">
      <c r="A11" s="11">
        <v>2</v>
      </c>
      <c r="B11" s="11" t="s">
        <v>24</v>
      </c>
      <c r="C11" s="16" t="s">
        <v>25</v>
      </c>
      <c r="D11" s="17" t="s">
        <v>26</v>
      </c>
      <c r="E11" s="18" t="s">
        <v>27</v>
      </c>
      <c r="F11" s="19">
        <v>10</v>
      </c>
      <c r="G11" s="19">
        <v>9</v>
      </c>
      <c r="H11" s="15"/>
      <c r="I11" s="15">
        <f t="shared" si="0"/>
        <v>9</v>
      </c>
      <c r="J11" s="15">
        <v>8.5</v>
      </c>
      <c r="K11" s="20">
        <f t="shared" si="1"/>
        <v>8.8</v>
      </c>
      <c r="L11" s="21" t="str">
        <f t="shared" si="2"/>
        <v>A</v>
      </c>
      <c r="M11" s="22">
        <f t="shared" si="3"/>
        <v>4</v>
      </c>
      <c r="N11" s="8" t="str">
        <f t="shared" si="4"/>
        <v>GIỎI</v>
      </c>
      <c r="O11" s="2" t="str">
        <f t="shared" si="5"/>
        <v>ĐẠT</v>
      </c>
    </row>
    <row r="12" spans="1:15" s="3" customFormat="1" ht="19.5" customHeight="1">
      <c r="A12" s="11">
        <v>3</v>
      </c>
      <c r="B12" s="11" t="s">
        <v>32</v>
      </c>
      <c r="C12" s="16" t="s">
        <v>18</v>
      </c>
      <c r="D12" s="17" t="s">
        <v>33</v>
      </c>
      <c r="E12" s="18" t="s">
        <v>34</v>
      </c>
      <c r="F12" s="19">
        <v>8</v>
      </c>
      <c r="G12" s="19">
        <v>6</v>
      </c>
      <c r="H12" s="15"/>
      <c r="I12" s="15">
        <f t="shared" si="0"/>
        <v>6</v>
      </c>
      <c r="J12" s="15">
        <v>6.5</v>
      </c>
      <c r="K12" s="20">
        <f t="shared" si="1"/>
        <v>6.5</v>
      </c>
      <c r="L12" s="21" t="str">
        <f t="shared" si="2"/>
        <v>C</v>
      </c>
      <c r="M12" s="22">
        <f t="shared" si="3"/>
        <v>2</v>
      </c>
      <c r="N12" s="8" t="str">
        <f t="shared" si="4"/>
        <v>TB</v>
      </c>
      <c r="O12" s="2" t="str">
        <f t="shared" si="5"/>
        <v>ĐẠT</v>
      </c>
    </row>
    <row r="13" spans="1:15" s="3" customFormat="1" ht="19.5" customHeight="1">
      <c r="A13" s="11">
        <v>4</v>
      </c>
      <c r="B13" s="11" t="s">
        <v>46</v>
      </c>
      <c r="C13" s="16" t="s">
        <v>47</v>
      </c>
      <c r="D13" s="17" t="s">
        <v>48</v>
      </c>
      <c r="E13" s="18" t="s">
        <v>49</v>
      </c>
      <c r="F13" s="19">
        <v>8</v>
      </c>
      <c r="G13" s="19">
        <v>9</v>
      </c>
      <c r="H13" s="15"/>
      <c r="I13" s="15">
        <f t="shared" si="0"/>
        <v>9</v>
      </c>
      <c r="J13" s="15">
        <v>9</v>
      </c>
      <c r="K13" s="20">
        <f t="shared" si="1"/>
        <v>8.9</v>
      </c>
      <c r="L13" s="21" t="str">
        <f t="shared" si="2"/>
        <v>A</v>
      </c>
      <c r="M13" s="22">
        <f t="shared" si="3"/>
        <v>4</v>
      </c>
      <c r="N13" s="8" t="str">
        <f t="shared" si="4"/>
        <v>GIỎI</v>
      </c>
      <c r="O13" s="2" t="str">
        <f t="shared" si="5"/>
        <v>ĐẠT</v>
      </c>
    </row>
    <row r="14" spans="1:15" s="3" customFormat="1" ht="19.5" customHeight="1">
      <c r="A14" s="11">
        <v>5</v>
      </c>
      <c r="B14" s="11" t="s">
        <v>28</v>
      </c>
      <c r="C14" s="16" t="s">
        <v>29</v>
      </c>
      <c r="D14" s="17" t="s">
        <v>30</v>
      </c>
      <c r="E14" s="18" t="s">
        <v>31</v>
      </c>
      <c r="F14" s="19">
        <v>8</v>
      </c>
      <c r="G14" s="19">
        <v>5</v>
      </c>
      <c r="H14" s="15"/>
      <c r="I14" s="15">
        <f t="shared" si="0"/>
        <v>5</v>
      </c>
      <c r="J14" s="15">
        <v>8.5</v>
      </c>
      <c r="K14" s="20">
        <f t="shared" si="1"/>
        <v>7.4</v>
      </c>
      <c r="L14" s="21" t="str">
        <f t="shared" si="2"/>
        <v>B</v>
      </c>
      <c r="M14" s="22">
        <f t="shared" si="3"/>
        <v>3</v>
      </c>
      <c r="N14" s="8" t="str">
        <f t="shared" si="4"/>
        <v>KHÁ</v>
      </c>
      <c r="O14" s="2" t="str">
        <f t="shared" si="5"/>
        <v>ĐẠT</v>
      </c>
    </row>
    <row r="15" spans="1:15" s="3" customFormat="1" ht="19.5" customHeight="1">
      <c r="A15" s="11">
        <v>6</v>
      </c>
      <c r="B15" s="11" t="s">
        <v>42</v>
      </c>
      <c r="C15" s="16" t="s">
        <v>43</v>
      </c>
      <c r="D15" s="17" t="s">
        <v>44</v>
      </c>
      <c r="E15" s="18" t="s">
        <v>45</v>
      </c>
      <c r="F15" s="19">
        <v>10</v>
      </c>
      <c r="G15" s="19">
        <v>7</v>
      </c>
      <c r="H15" s="15"/>
      <c r="I15" s="15">
        <f t="shared" si="0"/>
        <v>7</v>
      </c>
      <c r="J15" s="15">
        <v>9</v>
      </c>
      <c r="K15" s="20">
        <f t="shared" si="1"/>
        <v>8.5</v>
      </c>
      <c r="L15" s="21" t="str">
        <f t="shared" si="2"/>
        <v>A</v>
      </c>
      <c r="M15" s="22">
        <f t="shared" si="3"/>
        <v>4</v>
      </c>
      <c r="N15" s="8" t="str">
        <f t="shared" si="4"/>
        <v>GIỎI</v>
      </c>
      <c r="O15" s="2" t="str">
        <f t="shared" si="5"/>
        <v>ĐẠT</v>
      </c>
    </row>
    <row r="16" spans="1:15" s="3" customFormat="1" ht="19.5" customHeight="1">
      <c r="A16" s="11">
        <v>7</v>
      </c>
      <c r="B16" s="23" t="s">
        <v>38</v>
      </c>
      <c r="C16" s="24" t="s">
        <v>39</v>
      </c>
      <c r="D16" s="25" t="s">
        <v>40</v>
      </c>
      <c r="E16" s="26" t="s">
        <v>41</v>
      </c>
      <c r="F16" s="19">
        <v>0</v>
      </c>
      <c r="G16" s="19">
        <v>0</v>
      </c>
      <c r="H16" s="15"/>
      <c r="I16" s="15">
        <f t="shared" si="0"/>
        <v>0</v>
      </c>
      <c r="J16" s="15">
        <v>0</v>
      </c>
      <c r="K16" s="20">
        <f t="shared" si="1"/>
        <v>0</v>
      </c>
      <c r="L16" s="21" t="str">
        <f t="shared" si="2"/>
        <v>F</v>
      </c>
      <c r="M16" s="22">
        <f t="shared" si="3"/>
        <v>0</v>
      </c>
      <c r="N16" s="8" t="str">
        <f t="shared" si="4"/>
        <v>KÉM</v>
      </c>
      <c r="O16" s="2" t="str">
        <f t="shared" si="5"/>
        <v>KHÔNG ĐẠT</v>
      </c>
    </row>
    <row r="17" spans="2:5" ht="15.75">
      <c r="B17" s="45" t="s">
        <v>50</v>
      </c>
      <c r="C17" s="45"/>
      <c r="D17" s="45"/>
      <c r="E17" s="45"/>
    </row>
    <row r="18" spans="2:15" ht="15.75">
      <c r="B18" s="29" t="s">
        <v>65</v>
      </c>
      <c r="C18" s="9"/>
      <c r="D18" s="9"/>
      <c r="E18" s="42" t="s">
        <v>15</v>
      </c>
      <c r="F18" s="42"/>
      <c r="H18" s="28"/>
      <c r="I18" s="44" t="s">
        <v>16</v>
      </c>
      <c r="J18" s="44"/>
      <c r="K18" s="44"/>
      <c r="M18" s="44" t="s">
        <v>72</v>
      </c>
      <c r="N18" s="44"/>
      <c r="O18" s="44"/>
    </row>
    <row r="19" spans="2:15" ht="15.75">
      <c r="B19" s="28"/>
      <c r="C19" s="9"/>
      <c r="D19" s="9"/>
      <c r="E19" s="9"/>
      <c r="F19" s="28"/>
      <c r="G19" s="28"/>
      <c r="H19" s="28"/>
      <c r="I19" s="28"/>
      <c r="J19" s="9"/>
      <c r="K19" s="9"/>
      <c r="L19" s="10"/>
      <c r="M19" s="10"/>
      <c r="N19" s="9"/>
      <c r="O19" s="9"/>
    </row>
    <row r="20" spans="2:15" ht="15.75">
      <c r="B20" s="28"/>
      <c r="C20" s="9"/>
      <c r="D20" s="9"/>
      <c r="E20" s="9"/>
      <c r="F20" s="28"/>
      <c r="G20" s="28"/>
      <c r="H20" s="28"/>
      <c r="I20" s="28"/>
      <c r="J20" s="9"/>
      <c r="K20" s="9"/>
      <c r="L20" s="10"/>
      <c r="M20" s="10"/>
      <c r="N20" s="9"/>
      <c r="O20" s="9"/>
    </row>
    <row r="21" spans="2:15" ht="15.75">
      <c r="B21" s="28"/>
      <c r="C21" s="9"/>
      <c r="D21" s="9"/>
      <c r="E21" s="9"/>
      <c r="F21" s="28"/>
      <c r="G21" s="28"/>
      <c r="H21" s="28"/>
      <c r="I21" s="28"/>
      <c r="J21" s="9"/>
      <c r="K21" s="9"/>
      <c r="L21" s="10"/>
      <c r="M21" s="10"/>
      <c r="N21" s="9"/>
      <c r="O21" s="9"/>
    </row>
    <row r="22" spans="2:15" ht="15.75">
      <c r="B22" s="28"/>
      <c r="C22" s="9"/>
      <c r="D22" s="9"/>
      <c r="E22" s="9"/>
      <c r="F22" s="28"/>
      <c r="G22" s="28"/>
      <c r="H22" s="28"/>
      <c r="I22" s="28"/>
      <c r="J22" s="9"/>
      <c r="K22" s="9"/>
      <c r="L22" s="10"/>
      <c r="M22" s="10"/>
      <c r="N22" s="9"/>
      <c r="O22" s="9"/>
    </row>
    <row r="23" spans="2:15" ht="15.75">
      <c r="B23" s="42" t="s">
        <v>66</v>
      </c>
      <c r="C23" s="42"/>
      <c r="D23" s="29"/>
      <c r="E23" s="43" t="s">
        <v>67</v>
      </c>
      <c r="F23" s="43"/>
      <c r="G23" s="43"/>
      <c r="H23" s="30"/>
      <c r="I23" s="44" t="s">
        <v>74</v>
      </c>
      <c r="J23" s="44"/>
      <c r="K23" s="44"/>
      <c r="M23" s="44" t="s">
        <v>73</v>
      </c>
      <c r="N23" s="44"/>
      <c r="O23" s="44"/>
    </row>
    <row r="24" spans="2:15" ht="15.75">
      <c r="B24" s="9"/>
      <c r="C24" s="9"/>
      <c r="D24" s="9"/>
      <c r="E24" s="9"/>
      <c r="F24" s="9"/>
      <c r="G24" s="9"/>
      <c r="H24" s="9"/>
      <c r="I24" s="9"/>
      <c r="J24" s="9"/>
      <c r="K24" s="9"/>
      <c r="L24" s="10"/>
      <c r="M24" s="10"/>
      <c r="N24" s="9"/>
      <c r="O24" s="9"/>
    </row>
  </sheetData>
  <sheetProtection/>
  <mergeCells count="25">
    <mergeCell ref="E1:N1"/>
    <mergeCell ref="M18:O18"/>
    <mergeCell ref="B17:E17"/>
    <mergeCell ref="B8:B9"/>
    <mergeCell ref="E2:N2"/>
    <mergeCell ref="E5:N5"/>
    <mergeCell ref="N8:O9"/>
    <mergeCell ref="K8:M8"/>
    <mergeCell ref="I23:K23"/>
    <mergeCell ref="M23:O23"/>
    <mergeCell ref="E23:G23"/>
    <mergeCell ref="E8:E9"/>
    <mergeCell ref="J8:J9"/>
    <mergeCell ref="F8:F9"/>
    <mergeCell ref="G8:I8"/>
    <mergeCell ref="B23:C23"/>
    <mergeCell ref="A1:D1"/>
    <mergeCell ref="A2:D2"/>
    <mergeCell ref="E6:N6"/>
    <mergeCell ref="C8:D9"/>
    <mergeCell ref="A8:A9"/>
    <mergeCell ref="E18:F18"/>
    <mergeCell ref="I18:K18"/>
    <mergeCell ref="E3:N3"/>
    <mergeCell ref="E4:N4"/>
  </mergeCells>
  <printOptions/>
  <pageMargins left="0.27" right="0.2" top="0.44" bottom="0.57" header="0.2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18"/>
  <sheetViews>
    <sheetView zoomScalePageLayoutView="0" workbookViewId="0" topLeftCell="A4">
      <selection activeCell="K20" sqref="K20"/>
    </sheetView>
  </sheetViews>
  <sheetFormatPr defaultColWidth="9.140625" defaultRowHeight="12.75"/>
  <cols>
    <col min="1" max="1" width="5.7109375" style="1" customWidth="1"/>
    <col min="2" max="2" width="12.8515625" style="1" customWidth="1"/>
    <col min="3" max="3" width="15.8515625" style="1" customWidth="1"/>
    <col min="4" max="4" width="7.00390625" style="1" customWidth="1"/>
    <col min="5" max="5" width="10.7109375" style="1" customWidth="1"/>
    <col min="6" max="6" width="10.28125" style="1" customWidth="1"/>
    <col min="7" max="7" width="7.281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9.00390625" style="1" customWidth="1"/>
    <col min="15" max="15" width="13.140625" style="1" customWidth="1"/>
    <col min="16" max="16384" width="9.140625" style="1" customWidth="1"/>
  </cols>
  <sheetData>
    <row r="1" spans="1:14" ht="15.75">
      <c r="A1" s="54" t="s">
        <v>1</v>
      </c>
      <c r="B1" s="54"/>
      <c r="C1" s="54"/>
      <c r="D1" s="54"/>
      <c r="E1" s="42" t="s">
        <v>69</v>
      </c>
      <c r="F1" s="42"/>
      <c r="G1" s="42"/>
      <c r="H1" s="42"/>
      <c r="I1" s="42"/>
      <c r="J1" s="42"/>
      <c r="K1" s="42"/>
      <c r="L1" s="42"/>
      <c r="M1" s="42"/>
      <c r="N1" s="42"/>
    </row>
    <row r="2" spans="1:14" ht="19.5" customHeight="1">
      <c r="A2" s="55" t="s">
        <v>2</v>
      </c>
      <c r="B2" s="55"/>
      <c r="C2" s="55"/>
      <c r="D2" s="55"/>
      <c r="E2" s="42" t="s">
        <v>22</v>
      </c>
      <c r="F2" s="42"/>
      <c r="G2" s="42"/>
      <c r="H2" s="42"/>
      <c r="I2" s="42"/>
      <c r="J2" s="42"/>
      <c r="K2" s="42"/>
      <c r="L2" s="42"/>
      <c r="M2" s="42"/>
      <c r="N2" s="42"/>
    </row>
    <row r="3" spans="5:14" ht="20.25" customHeight="1">
      <c r="E3" s="46" t="s">
        <v>53</v>
      </c>
      <c r="F3" s="46"/>
      <c r="G3" s="46"/>
      <c r="H3" s="46"/>
      <c r="I3" s="46"/>
      <c r="J3" s="46"/>
      <c r="K3" s="46"/>
      <c r="L3" s="46"/>
      <c r="M3" s="46"/>
      <c r="N3" s="46"/>
    </row>
    <row r="4" spans="5:14" ht="18.75" customHeight="1">
      <c r="E4" s="42" t="s">
        <v>23</v>
      </c>
      <c r="F4" s="42"/>
      <c r="G4" s="42"/>
      <c r="H4" s="42"/>
      <c r="I4" s="42"/>
      <c r="J4" s="42"/>
      <c r="K4" s="42"/>
      <c r="L4" s="42"/>
      <c r="M4" s="42"/>
      <c r="N4" s="42"/>
    </row>
    <row r="5" spans="5:14" ht="18.75" customHeight="1">
      <c r="E5" s="49" t="s">
        <v>57</v>
      </c>
      <c r="F5" s="49"/>
      <c r="G5" s="49"/>
      <c r="H5" s="49"/>
      <c r="I5" s="49"/>
      <c r="J5" s="49"/>
      <c r="K5" s="49"/>
      <c r="L5" s="49"/>
      <c r="M5" s="49"/>
      <c r="N5" s="49"/>
    </row>
    <row r="6" spans="5:14" ht="15.75" customHeight="1">
      <c r="E6" s="49" t="s">
        <v>56</v>
      </c>
      <c r="F6" s="49"/>
      <c r="G6" s="49"/>
      <c r="H6" s="49"/>
      <c r="I6" s="49"/>
      <c r="J6" s="49"/>
      <c r="K6" s="49"/>
      <c r="L6" s="49"/>
      <c r="M6" s="49"/>
      <c r="N6" s="49"/>
    </row>
    <row r="7" ht="10.5" customHeight="1"/>
    <row r="8" spans="1:15" s="5" customFormat="1" ht="42" customHeight="1">
      <c r="A8" s="41" t="s">
        <v>0</v>
      </c>
      <c r="B8" s="41" t="s">
        <v>3</v>
      </c>
      <c r="C8" s="41" t="s">
        <v>4</v>
      </c>
      <c r="D8" s="41"/>
      <c r="E8" s="53" t="s">
        <v>5</v>
      </c>
      <c r="F8" s="47" t="s">
        <v>11</v>
      </c>
      <c r="G8" s="50" t="s">
        <v>60</v>
      </c>
      <c r="H8" s="51"/>
      <c r="I8" s="52"/>
      <c r="J8" s="47" t="s">
        <v>61</v>
      </c>
      <c r="K8" s="50" t="s">
        <v>10</v>
      </c>
      <c r="L8" s="51"/>
      <c r="M8" s="52"/>
      <c r="N8" s="56" t="s">
        <v>14</v>
      </c>
      <c r="O8" s="57"/>
    </row>
    <row r="9" spans="1:15" s="5" customFormat="1" ht="38.25" customHeight="1">
      <c r="A9" s="41"/>
      <c r="B9" s="41"/>
      <c r="C9" s="41"/>
      <c r="D9" s="41"/>
      <c r="E9" s="41"/>
      <c r="F9" s="48"/>
      <c r="G9" s="14" t="s">
        <v>51</v>
      </c>
      <c r="H9" s="7" t="s">
        <v>8</v>
      </c>
      <c r="I9" s="4" t="s">
        <v>9</v>
      </c>
      <c r="J9" s="48"/>
      <c r="K9" s="4" t="s">
        <v>12</v>
      </c>
      <c r="L9" s="4" t="s">
        <v>6</v>
      </c>
      <c r="M9" s="4" t="s">
        <v>13</v>
      </c>
      <c r="N9" s="58"/>
      <c r="O9" s="59"/>
    </row>
    <row r="10" spans="1:15" s="3" customFormat="1" ht="19.5" customHeight="1">
      <c r="A10" s="11">
        <v>1</v>
      </c>
      <c r="B10" s="11" t="s">
        <v>35</v>
      </c>
      <c r="C10" s="16" t="s">
        <v>36</v>
      </c>
      <c r="D10" s="17" t="s">
        <v>17</v>
      </c>
      <c r="E10" s="18" t="s">
        <v>37</v>
      </c>
      <c r="F10" s="19">
        <v>8</v>
      </c>
      <c r="G10" s="19">
        <v>5</v>
      </c>
      <c r="H10" s="15"/>
      <c r="I10" s="15">
        <f>G10</f>
        <v>5</v>
      </c>
      <c r="J10" s="15">
        <v>7</v>
      </c>
      <c r="K10" s="20">
        <f>ROUND((J10*7+I10*2+F10)/10,1)</f>
        <v>6.7</v>
      </c>
      <c r="L10" s="21" t="str">
        <f>IF(K10&gt;=8.5,"A",IF(K10&gt;=7,"B",IF(K10&gt;=5.5,"C",IF(K10&gt;=4,"D",IF(AND(K10&lt;4,K10&gt;=0),"F",IF(AND(F10="",I10="",J10=""),"I",IF(OR(F10&lt;&gt;"",I10&lt;&gt;"",J10&lt;&gt;""),"X","R")))))))</f>
        <v>C</v>
      </c>
      <c r="M10" s="22">
        <f>IF(L10="A",4,IF(L10="B",3,IF(L10="C",2,IF(L10="D",1,0))))</f>
        <v>2</v>
      </c>
      <c r="N10" s="8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2:5" ht="15.75">
      <c r="B11" s="45" t="s">
        <v>70</v>
      </c>
      <c r="C11" s="45"/>
      <c r="D11" s="45"/>
      <c r="E11" s="45"/>
    </row>
    <row r="12" spans="2:15" ht="15.75">
      <c r="B12" s="29" t="s">
        <v>65</v>
      </c>
      <c r="C12" s="9"/>
      <c r="D12" s="9"/>
      <c r="E12" s="42" t="s">
        <v>15</v>
      </c>
      <c r="F12" s="42"/>
      <c r="H12" s="28"/>
      <c r="I12" s="44" t="s">
        <v>16</v>
      </c>
      <c r="J12" s="44"/>
      <c r="K12" s="44"/>
      <c r="M12" s="44" t="s">
        <v>72</v>
      </c>
      <c r="N12" s="44"/>
      <c r="O12" s="44"/>
    </row>
    <row r="13" spans="2:15" ht="15.75">
      <c r="B13" s="28"/>
      <c r="C13" s="9"/>
      <c r="D13" s="9"/>
      <c r="E13" s="9"/>
      <c r="F13" s="28"/>
      <c r="G13" s="28"/>
      <c r="H13" s="28"/>
      <c r="I13" s="28"/>
      <c r="J13" s="9"/>
      <c r="K13" s="9"/>
      <c r="L13" s="10"/>
      <c r="M13" s="10"/>
      <c r="N13" s="9"/>
      <c r="O13" s="9"/>
    </row>
    <row r="14" spans="2:15" ht="15.75">
      <c r="B14" s="28"/>
      <c r="C14" s="9"/>
      <c r="D14" s="9"/>
      <c r="E14" s="9"/>
      <c r="F14" s="28"/>
      <c r="G14" s="28"/>
      <c r="H14" s="28"/>
      <c r="I14" s="28"/>
      <c r="J14" s="9"/>
      <c r="K14" s="9"/>
      <c r="L14" s="10"/>
      <c r="M14" s="10"/>
      <c r="N14" s="9"/>
      <c r="O14" s="9"/>
    </row>
    <row r="15" spans="2:15" ht="15.75">
      <c r="B15" s="28"/>
      <c r="C15" s="9"/>
      <c r="D15" s="9"/>
      <c r="E15" s="9"/>
      <c r="F15" s="28"/>
      <c r="G15" s="28"/>
      <c r="H15" s="28"/>
      <c r="I15" s="28"/>
      <c r="J15" s="9"/>
      <c r="K15" s="9"/>
      <c r="L15" s="10"/>
      <c r="M15" s="10"/>
      <c r="N15" s="9"/>
      <c r="O15" s="9"/>
    </row>
    <row r="16" spans="2:15" ht="15.75">
      <c r="B16" s="28"/>
      <c r="C16" s="9"/>
      <c r="D16" s="9"/>
      <c r="E16" s="9"/>
      <c r="F16" s="28"/>
      <c r="G16" s="28"/>
      <c r="H16" s="28"/>
      <c r="I16" s="28"/>
      <c r="J16" s="9"/>
      <c r="K16" s="9"/>
      <c r="L16" s="10"/>
      <c r="M16" s="10"/>
      <c r="N16" s="9"/>
      <c r="O16" s="9"/>
    </row>
    <row r="17" spans="2:15" ht="15.75">
      <c r="B17" s="42" t="s">
        <v>66</v>
      </c>
      <c r="C17" s="42"/>
      <c r="D17" s="29"/>
      <c r="E17" s="43" t="s">
        <v>67</v>
      </c>
      <c r="F17" s="43"/>
      <c r="G17" s="43"/>
      <c r="H17" s="30"/>
      <c r="I17" s="44" t="s">
        <v>74</v>
      </c>
      <c r="J17" s="44"/>
      <c r="K17" s="44"/>
      <c r="M17" s="44" t="s">
        <v>73</v>
      </c>
      <c r="N17" s="44"/>
      <c r="O17" s="44"/>
    </row>
    <row r="18" spans="2:15" ht="15.75"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  <c r="M18" s="10"/>
      <c r="N18" s="9"/>
      <c r="O18" s="9"/>
    </row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J8:J9"/>
    <mergeCell ref="K8:M8"/>
    <mergeCell ref="E12:F12"/>
    <mergeCell ref="A8:A9"/>
    <mergeCell ref="B8:B9"/>
    <mergeCell ref="C8:D9"/>
    <mergeCell ref="E8:E9"/>
    <mergeCell ref="F8:F9"/>
    <mergeCell ref="I12:K12"/>
    <mergeCell ref="M12:O12"/>
    <mergeCell ref="E17:G17"/>
    <mergeCell ref="I17:K17"/>
    <mergeCell ref="M17:O17"/>
    <mergeCell ref="N8:O9"/>
    <mergeCell ref="B11:E11"/>
    <mergeCell ref="B17:C17"/>
    <mergeCell ref="G8:I8"/>
  </mergeCells>
  <printOptions/>
  <pageMargins left="0.7" right="0.28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40"/>
  <sheetViews>
    <sheetView tabSelected="1" zoomScalePageLayoutView="0" workbookViewId="0" topLeftCell="A7">
      <selection activeCell="W31" sqref="W31"/>
    </sheetView>
  </sheetViews>
  <sheetFormatPr defaultColWidth="9.140625" defaultRowHeight="12.75"/>
  <cols>
    <col min="1" max="1" width="5.7109375" style="1" customWidth="1"/>
    <col min="2" max="2" width="11.57421875" style="1" customWidth="1"/>
    <col min="3" max="3" width="16.8515625" style="1" customWidth="1"/>
    <col min="4" max="4" width="6.8515625" style="1" customWidth="1"/>
    <col min="5" max="5" width="11.421875" style="1" customWidth="1"/>
    <col min="6" max="6" width="10.28125" style="1" customWidth="1"/>
    <col min="7" max="7" width="7.28125" style="1" customWidth="1"/>
    <col min="8" max="8" width="7.00390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10.421875" style="1" customWidth="1"/>
    <col min="15" max="15" width="13.140625" style="1" customWidth="1"/>
    <col min="16" max="16384" width="9.140625" style="1" customWidth="1"/>
  </cols>
  <sheetData>
    <row r="1" spans="1:14" ht="15.75">
      <c r="A1" s="54" t="s">
        <v>1</v>
      </c>
      <c r="B1" s="54"/>
      <c r="C1" s="54"/>
      <c r="D1" s="54"/>
      <c r="E1" s="42" t="s">
        <v>69</v>
      </c>
      <c r="F1" s="42"/>
      <c r="G1" s="42"/>
      <c r="H1" s="42"/>
      <c r="I1" s="42"/>
      <c r="J1" s="42"/>
      <c r="K1" s="42"/>
      <c r="L1" s="42"/>
      <c r="M1" s="42"/>
      <c r="N1" s="42"/>
    </row>
    <row r="2" spans="1:14" ht="19.5" customHeight="1">
      <c r="A2" s="55" t="s">
        <v>2</v>
      </c>
      <c r="B2" s="55"/>
      <c r="C2" s="55"/>
      <c r="D2" s="55"/>
      <c r="E2" s="42" t="s">
        <v>22</v>
      </c>
      <c r="F2" s="42"/>
      <c r="G2" s="42"/>
      <c r="H2" s="42"/>
      <c r="I2" s="42"/>
      <c r="J2" s="42"/>
      <c r="K2" s="42"/>
      <c r="L2" s="42"/>
      <c r="M2" s="42"/>
      <c r="N2" s="42"/>
    </row>
    <row r="3" spans="5:14" ht="20.25" customHeight="1">
      <c r="E3" s="46" t="s">
        <v>53</v>
      </c>
      <c r="F3" s="46"/>
      <c r="G3" s="46"/>
      <c r="H3" s="46"/>
      <c r="I3" s="46"/>
      <c r="J3" s="46"/>
      <c r="K3" s="46"/>
      <c r="L3" s="46"/>
      <c r="M3" s="46"/>
      <c r="N3" s="46"/>
    </row>
    <row r="4" spans="5:14" ht="18.75" customHeight="1">
      <c r="E4" s="42" t="s">
        <v>23</v>
      </c>
      <c r="F4" s="42"/>
      <c r="G4" s="42"/>
      <c r="H4" s="42"/>
      <c r="I4" s="42"/>
      <c r="J4" s="42"/>
      <c r="K4" s="42"/>
      <c r="L4" s="42"/>
      <c r="M4" s="42"/>
      <c r="N4" s="42"/>
    </row>
    <row r="5" spans="5:14" ht="18.75" customHeight="1">
      <c r="E5" s="49" t="s">
        <v>58</v>
      </c>
      <c r="F5" s="49"/>
      <c r="G5" s="49"/>
      <c r="H5" s="49"/>
      <c r="I5" s="49"/>
      <c r="J5" s="49"/>
      <c r="K5" s="49"/>
      <c r="L5" s="49"/>
      <c r="M5" s="49"/>
      <c r="N5" s="49"/>
    </row>
    <row r="6" spans="5:14" ht="15.75" customHeight="1">
      <c r="E6" s="49" t="s">
        <v>68</v>
      </c>
      <c r="F6" s="49"/>
      <c r="G6" s="49"/>
      <c r="H6" s="49"/>
      <c r="I6" s="49"/>
      <c r="J6" s="49"/>
      <c r="K6" s="49"/>
      <c r="L6" s="49"/>
      <c r="M6" s="49"/>
      <c r="N6" s="49"/>
    </row>
    <row r="7" ht="10.5" customHeight="1"/>
    <row r="8" spans="1:15" s="5" customFormat="1" ht="42" customHeight="1">
      <c r="A8" s="41" t="s">
        <v>0</v>
      </c>
      <c r="B8" s="41" t="s">
        <v>3</v>
      </c>
      <c r="C8" s="41" t="s">
        <v>4</v>
      </c>
      <c r="D8" s="41"/>
      <c r="E8" s="53" t="s">
        <v>5</v>
      </c>
      <c r="F8" s="47" t="s">
        <v>11</v>
      </c>
      <c r="G8" s="50" t="s">
        <v>60</v>
      </c>
      <c r="H8" s="51"/>
      <c r="I8" s="52"/>
      <c r="J8" s="47" t="s">
        <v>61</v>
      </c>
      <c r="K8" s="50" t="s">
        <v>10</v>
      </c>
      <c r="L8" s="51"/>
      <c r="M8" s="52"/>
      <c r="N8" s="56" t="s">
        <v>14</v>
      </c>
      <c r="O8" s="57"/>
    </row>
    <row r="9" spans="1:15" s="5" customFormat="1" ht="38.25" customHeight="1">
      <c r="A9" s="41"/>
      <c r="B9" s="41"/>
      <c r="C9" s="41"/>
      <c r="D9" s="41"/>
      <c r="E9" s="41"/>
      <c r="F9" s="48"/>
      <c r="G9" s="14" t="s">
        <v>51</v>
      </c>
      <c r="H9" s="7" t="s">
        <v>8</v>
      </c>
      <c r="I9" s="4" t="s">
        <v>9</v>
      </c>
      <c r="J9" s="48"/>
      <c r="K9" s="4" t="s">
        <v>12</v>
      </c>
      <c r="L9" s="4" t="s">
        <v>6</v>
      </c>
      <c r="M9" s="4" t="s">
        <v>13</v>
      </c>
      <c r="N9" s="58"/>
      <c r="O9" s="59"/>
    </row>
    <row r="10" spans="1:15" s="3" customFormat="1" ht="19.5" customHeight="1">
      <c r="A10" s="11">
        <v>1</v>
      </c>
      <c r="B10" s="11" t="s">
        <v>35</v>
      </c>
      <c r="C10" s="16" t="s">
        <v>36</v>
      </c>
      <c r="D10" s="17" t="s">
        <v>17</v>
      </c>
      <c r="E10" s="18" t="s">
        <v>37</v>
      </c>
      <c r="F10" s="15">
        <v>9</v>
      </c>
      <c r="G10" s="15">
        <v>6</v>
      </c>
      <c r="H10" s="15"/>
      <c r="I10" s="15">
        <f>G10</f>
        <v>6</v>
      </c>
      <c r="J10" s="15">
        <v>3</v>
      </c>
      <c r="K10" s="31">
        <f>ROUND((J10*7+I10*2+F10)/10,1)</f>
        <v>4.2</v>
      </c>
      <c r="L10" s="12" t="str">
        <f>IF(K10&gt;=8.5,"A",IF(K10&gt;=7,"B",IF(K10&gt;=5.5,"C",IF(K10&gt;=4,"D",IF(AND(K10&lt;4,K10&gt;=0),"F",IF(AND(F10="",I10="",J10=""),"I",IF(OR(F10&lt;&gt;"",I10&lt;&gt;"",J10&lt;&gt;""),"X","R")))))))</f>
        <v>D</v>
      </c>
      <c r="M10" s="13">
        <f>IF(L10="A",4,IF(L10="B",3,IF(L10="C",2,IF(L10="D",1,0))))</f>
        <v>1</v>
      </c>
      <c r="N10" s="8" t="str">
        <f>IF(L10="A","GIỎI",IF(L10="B","KHÁ",IF(L10="C","TB",IF(L10="D","TB YẾU","KÉM"))))</f>
        <v>TB YẾU</v>
      </c>
      <c r="O10" s="2" t="str">
        <f>IF(OR(K10&lt;4,J10&lt;=2),"KHÔNG ĐẠT","ĐẠT")</f>
        <v>ĐẠT</v>
      </c>
    </row>
    <row r="11" spans="1:15" s="3" customFormat="1" ht="19.5" customHeight="1">
      <c r="A11" s="11">
        <v>2</v>
      </c>
      <c r="B11" s="11" t="s">
        <v>32</v>
      </c>
      <c r="C11" s="16" t="s">
        <v>18</v>
      </c>
      <c r="D11" s="17" t="s">
        <v>33</v>
      </c>
      <c r="E11" s="18" t="s">
        <v>34</v>
      </c>
      <c r="F11" s="15">
        <v>8</v>
      </c>
      <c r="G11" s="15">
        <v>5</v>
      </c>
      <c r="H11" s="15"/>
      <c r="I11" s="15">
        <f>G11</f>
        <v>5</v>
      </c>
      <c r="J11" s="15">
        <v>1.5</v>
      </c>
      <c r="K11" s="31">
        <f>ROUND((J11*7+I11*2+F11)/10,1)</f>
        <v>2.9</v>
      </c>
      <c r="L11" s="12" t="str">
        <f>IF(K11&gt;=8.5,"A",IF(K11&gt;=7,"B",IF(K11&gt;=5.5,"C",IF(K11&gt;=4,"D",IF(AND(K11&lt;4,K11&gt;=0),"F",IF(AND(F11="",I11="",J11=""),"I",IF(OR(F11&lt;&gt;"",I11&lt;&gt;"",J11&lt;&gt;""),"X","R")))))))</f>
        <v>F</v>
      </c>
      <c r="M11" s="13">
        <f>IF(L11="A",4,IF(L11="B",3,IF(L11="C",2,IF(L11="D",1,0))))</f>
        <v>0</v>
      </c>
      <c r="N11" s="8" t="str">
        <f>IF(L11="A","GIỎI",IF(L11="B","KHÁ",IF(L11="C","TB",IF(L11="D","TB YẾU","KÉM"))))</f>
        <v>KÉM</v>
      </c>
      <c r="O11" s="2" t="str">
        <f>IF(OR(K11&lt;4,J11&lt;=2),"KHÔNG ĐẠT","ĐẠT")</f>
        <v>KHÔNG ĐẠT</v>
      </c>
    </row>
    <row r="12" spans="2:5" ht="15.75">
      <c r="B12" s="45" t="s">
        <v>71</v>
      </c>
      <c r="C12" s="45"/>
      <c r="D12" s="45"/>
      <c r="E12" s="45"/>
    </row>
    <row r="13" spans="2:15" ht="15.75">
      <c r="B13" s="29" t="s">
        <v>65</v>
      </c>
      <c r="C13" s="9"/>
      <c r="D13" s="9"/>
      <c r="E13" s="42" t="s">
        <v>15</v>
      </c>
      <c r="F13" s="42"/>
      <c r="H13" s="28"/>
      <c r="I13" s="44" t="s">
        <v>16</v>
      </c>
      <c r="J13" s="44"/>
      <c r="K13" s="44"/>
      <c r="M13" s="44" t="s">
        <v>72</v>
      </c>
      <c r="N13" s="44"/>
      <c r="O13" s="44"/>
    </row>
    <row r="14" spans="2:15" ht="15.75">
      <c r="B14" s="28"/>
      <c r="C14" s="9"/>
      <c r="D14" s="9"/>
      <c r="E14" s="9"/>
      <c r="F14" s="28"/>
      <c r="G14" s="28"/>
      <c r="H14" s="28"/>
      <c r="I14" s="28"/>
      <c r="J14" s="9"/>
      <c r="K14" s="9"/>
      <c r="L14" s="10"/>
      <c r="M14" s="10"/>
      <c r="N14" s="9"/>
      <c r="O14" s="9"/>
    </row>
    <row r="15" spans="2:15" ht="15.75">
      <c r="B15" s="28"/>
      <c r="C15" s="9"/>
      <c r="D15" s="9"/>
      <c r="E15" s="9"/>
      <c r="F15" s="28"/>
      <c r="G15" s="28"/>
      <c r="H15" s="28"/>
      <c r="I15" s="28"/>
      <c r="J15" s="9"/>
      <c r="K15" s="9"/>
      <c r="L15" s="10"/>
      <c r="M15" s="10"/>
      <c r="N15" s="9"/>
      <c r="O15" s="9"/>
    </row>
    <row r="16" spans="2:15" ht="15.75">
      <c r="B16" s="28"/>
      <c r="C16" s="9"/>
      <c r="D16" s="9"/>
      <c r="E16" s="9"/>
      <c r="F16" s="28"/>
      <c r="G16" s="28"/>
      <c r="H16" s="28"/>
      <c r="I16" s="28"/>
      <c r="J16" s="9"/>
      <c r="K16" s="9"/>
      <c r="L16" s="10"/>
      <c r="M16" s="10"/>
      <c r="N16" s="9"/>
      <c r="O16" s="9"/>
    </row>
    <row r="17" spans="2:15" ht="15.75">
      <c r="B17" s="28"/>
      <c r="C17" s="9"/>
      <c r="D17" s="9"/>
      <c r="E17" s="9"/>
      <c r="F17" s="28"/>
      <c r="G17" s="28"/>
      <c r="H17" s="28"/>
      <c r="I17" s="28"/>
      <c r="J17" s="9"/>
      <c r="K17" s="9"/>
      <c r="L17" s="10"/>
      <c r="M17" s="10"/>
      <c r="N17" s="9"/>
      <c r="O17" s="9"/>
    </row>
    <row r="18" spans="2:15" ht="15.75">
      <c r="B18" s="42" t="s">
        <v>66</v>
      </c>
      <c r="C18" s="42"/>
      <c r="D18" s="29"/>
      <c r="E18" s="43" t="s">
        <v>67</v>
      </c>
      <c r="F18" s="43"/>
      <c r="G18" s="43"/>
      <c r="H18" s="30"/>
      <c r="I18" s="44" t="s">
        <v>74</v>
      </c>
      <c r="J18" s="44"/>
      <c r="K18" s="44"/>
      <c r="M18" s="44" t="s">
        <v>73</v>
      </c>
      <c r="N18" s="44"/>
      <c r="O18" s="44"/>
    </row>
    <row r="19" spans="2:15" ht="15.75"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  <c r="M19" s="10"/>
      <c r="N19" s="9"/>
      <c r="O19" s="9"/>
    </row>
    <row r="23" spans="1:14" ht="15.75">
      <c r="A23" s="54" t="s">
        <v>1</v>
      </c>
      <c r="B23" s="54"/>
      <c r="C23" s="54"/>
      <c r="D23" s="54"/>
      <c r="E23" s="42" t="s">
        <v>7</v>
      </c>
      <c r="F23" s="42"/>
      <c r="G23" s="42"/>
      <c r="H23" s="42"/>
      <c r="I23" s="42"/>
      <c r="J23" s="42"/>
      <c r="K23" s="42"/>
      <c r="L23" s="42"/>
      <c r="M23" s="42"/>
      <c r="N23" s="42"/>
    </row>
    <row r="24" spans="1:14" ht="15.75">
      <c r="A24" s="55" t="s">
        <v>2</v>
      </c>
      <c r="B24" s="55"/>
      <c r="C24" s="55"/>
      <c r="D24" s="55"/>
      <c r="E24" s="42" t="s">
        <v>22</v>
      </c>
      <c r="F24" s="42"/>
      <c r="G24" s="42"/>
      <c r="H24" s="42"/>
      <c r="I24" s="42"/>
      <c r="J24" s="42"/>
      <c r="K24" s="42"/>
      <c r="L24" s="42"/>
      <c r="M24" s="42"/>
      <c r="N24" s="42"/>
    </row>
    <row r="25" spans="5:14" ht="15.75">
      <c r="E25" s="46" t="s">
        <v>53</v>
      </c>
      <c r="F25" s="46"/>
      <c r="G25" s="46"/>
      <c r="H25" s="46"/>
      <c r="I25" s="46"/>
      <c r="J25" s="46"/>
      <c r="K25" s="46"/>
      <c r="L25" s="46"/>
      <c r="M25" s="46"/>
      <c r="N25" s="46"/>
    </row>
    <row r="26" spans="5:14" ht="15.75">
      <c r="E26" s="42" t="s">
        <v>79</v>
      </c>
      <c r="F26" s="42"/>
      <c r="G26" s="42"/>
      <c r="H26" s="42"/>
      <c r="I26" s="42"/>
      <c r="J26" s="42"/>
      <c r="K26" s="42"/>
      <c r="L26" s="42"/>
      <c r="M26" s="42"/>
      <c r="N26" s="42"/>
    </row>
    <row r="27" spans="5:14" ht="15.75">
      <c r="E27" s="49" t="s">
        <v>80</v>
      </c>
      <c r="F27" s="49"/>
      <c r="G27" s="49"/>
      <c r="H27" s="49"/>
      <c r="I27" s="49"/>
      <c r="J27" s="49"/>
      <c r="K27" s="49"/>
      <c r="L27" s="49"/>
      <c r="M27" s="49"/>
      <c r="N27" s="49"/>
    </row>
    <row r="28" spans="5:14" ht="15.75">
      <c r="E28" s="49" t="s">
        <v>81</v>
      </c>
      <c r="F28" s="49"/>
      <c r="G28" s="49"/>
      <c r="H28" s="49"/>
      <c r="I28" s="49"/>
      <c r="J28" s="49"/>
      <c r="K28" s="49"/>
      <c r="L28" s="49"/>
      <c r="M28" s="49"/>
      <c r="N28" s="49"/>
    </row>
    <row r="30" spans="1:15" ht="30" customHeight="1">
      <c r="A30" s="41" t="s">
        <v>0</v>
      </c>
      <c r="B30" s="41" t="s">
        <v>3</v>
      </c>
      <c r="C30" s="41" t="s">
        <v>4</v>
      </c>
      <c r="D30" s="41"/>
      <c r="E30" s="53" t="s">
        <v>5</v>
      </c>
      <c r="F30" s="47" t="s">
        <v>11</v>
      </c>
      <c r="G30" s="50" t="s">
        <v>60</v>
      </c>
      <c r="H30" s="51"/>
      <c r="I30" s="52"/>
      <c r="J30" s="47" t="s">
        <v>61</v>
      </c>
      <c r="K30" s="50" t="s">
        <v>10</v>
      </c>
      <c r="L30" s="51"/>
      <c r="M30" s="52"/>
      <c r="N30" s="56" t="s">
        <v>14</v>
      </c>
      <c r="O30" s="57"/>
    </row>
    <row r="31" spans="1:15" ht="25.5">
      <c r="A31" s="41"/>
      <c r="B31" s="41"/>
      <c r="C31" s="41"/>
      <c r="D31" s="41"/>
      <c r="E31" s="41"/>
      <c r="F31" s="48"/>
      <c r="G31" s="14" t="s">
        <v>51</v>
      </c>
      <c r="H31" s="7" t="s">
        <v>8</v>
      </c>
      <c r="I31" s="4" t="s">
        <v>9</v>
      </c>
      <c r="J31" s="48"/>
      <c r="K31" s="4" t="s">
        <v>12</v>
      </c>
      <c r="L31" s="4" t="s">
        <v>6</v>
      </c>
      <c r="M31" s="4" t="s">
        <v>13</v>
      </c>
      <c r="N31" s="58"/>
      <c r="O31" s="59"/>
    </row>
    <row r="32" spans="1:15" s="61" customFormat="1" ht="23.25" customHeight="1">
      <c r="A32" s="11">
        <v>1</v>
      </c>
      <c r="B32" s="11" t="s">
        <v>32</v>
      </c>
      <c r="C32" s="16" t="s">
        <v>18</v>
      </c>
      <c r="D32" s="17" t="s">
        <v>33</v>
      </c>
      <c r="E32" s="18" t="s">
        <v>34</v>
      </c>
      <c r="F32" s="60">
        <v>9</v>
      </c>
      <c r="G32" s="60">
        <v>8</v>
      </c>
      <c r="H32" s="15"/>
      <c r="I32" s="15">
        <f>G32</f>
        <v>8</v>
      </c>
      <c r="J32" s="15">
        <v>6</v>
      </c>
      <c r="K32" s="20">
        <f>ROUND((J32*7+I32*2+F32)/10,1)</f>
        <v>6.7</v>
      </c>
      <c r="L32" s="21" t="str">
        <f>IF(K32&gt;=8.5,"A",IF(K32&gt;=7,"B",IF(K32&gt;=5.5,"C",IF(K32&gt;=4,"D",IF(AND(K32&lt;4,K32&gt;=0),"F",IF(AND(F32="",I32="",J32=""),"I",IF(OR(F32&lt;&gt;"",I32&lt;&gt;"",J32&lt;&gt;""),"X","R")))))))</f>
        <v>C</v>
      </c>
      <c r="M32" s="22">
        <f>IF(L32="A",4,IF(L32="B",3,IF(L32="C",2,IF(L32="D",1,0))))</f>
        <v>2</v>
      </c>
      <c r="N32" s="8" t="str">
        <f>IF(L32="A","GIỎI",IF(L32="B","KHÁ",IF(L32="C","TB",IF(L32="D","TB YẾU","KÉM"))))</f>
        <v>TB</v>
      </c>
      <c r="O32" s="2" t="str">
        <f>IF(OR(K32&lt;4,J32&lt;=2),"KHÔNG ĐẠT","ĐẠT")</f>
        <v>ĐẠT</v>
      </c>
    </row>
    <row r="33" spans="2:5" ht="15.75">
      <c r="B33" s="45" t="s">
        <v>70</v>
      </c>
      <c r="C33" s="45"/>
      <c r="D33" s="45"/>
      <c r="E33" s="45"/>
    </row>
    <row r="34" spans="2:15" ht="15.75">
      <c r="B34" s="29" t="s">
        <v>65</v>
      </c>
      <c r="C34" s="9"/>
      <c r="D34" s="9"/>
      <c r="E34" s="42" t="s">
        <v>15</v>
      </c>
      <c r="F34" s="42"/>
      <c r="G34" s="42"/>
      <c r="I34" s="44" t="s">
        <v>16</v>
      </c>
      <c r="J34" s="44"/>
      <c r="K34" s="44"/>
      <c r="M34" s="44" t="s">
        <v>72</v>
      </c>
      <c r="N34" s="44"/>
      <c r="O34" s="44"/>
    </row>
    <row r="35" spans="2:15" ht="15.75">
      <c r="B35" s="28"/>
      <c r="C35" s="9"/>
      <c r="D35" s="9"/>
      <c r="E35" s="9"/>
      <c r="F35" s="28"/>
      <c r="G35" s="28"/>
      <c r="H35" s="28"/>
      <c r="I35" s="28"/>
      <c r="J35" s="9"/>
      <c r="K35" s="9"/>
      <c r="L35" s="10"/>
      <c r="M35" s="10"/>
      <c r="N35" s="9"/>
      <c r="O35" s="9"/>
    </row>
    <row r="36" spans="2:15" ht="15.75">
      <c r="B36" s="28"/>
      <c r="C36" s="9"/>
      <c r="D36" s="9"/>
      <c r="E36" s="9"/>
      <c r="F36" s="28"/>
      <c r="G36" s="28"/>
      <c r="H36" s="28"/>
      <c r="I36" s="28"/>
      <c r="J36" s="9"/>
      <c r="K36" s="9"/>
      <c r="L36" s="10"/>
      <c r="M36" s="10"/>
      <c r="N36" s="9"/>
      <c r="O36" s="9"/>
    </row>
    <row r="37" spans="2:15" ht="15.75">
      <c r="B37" s="28"/>
      <c r="C37" s="9"/>
      <c r="D37" s="9"/>
      <c r="E37" s="9"/>
      <c r="F37" s="28"/>
      <c r="G37" s="28"/>
      <c r="H37" s="28"/>
      <c r="I37" s="28"/>
      <c r="J37" s="9"/>
      <c r="K37" s="9"/>
      <c r="L37" s="10"/>
      <c r="M37" s="10"/>
      <c r="N37" s="9"/>
      <c r="O37" s="9"/>
    </row>
    <row r="38" spans="2:15" ht="15.75">
      <c r="B38" s="28"/>
      <c r="C38" s="9"/>
      <c r="D38" s="9"/>
      <c r="E38" s="9"/>
      <c r="F38" s="28"/>
      <c r="G38" s="28"/>
      <c r="H38" s="28"/>
      <c r="I38" s="28"/>
      <c r="J38" s="9"/>
      <c r="K38" s="9"/>
      <c r="L38" s="10"/>
      <c r="M38" s="10"/>
      <c r="N38" s="9"/>
      <c r="O38" s="9"/>
    </row>
    <row r="39" spans="2:15" ht="15.75">
      <c r="B39" s="42" t="s">
        <v>66</v>
      </c>
      <c r="C39" s="42"/>
      <c r="E39" s="43" t="s">
        <v>82</v>
      </c>
      <c r="F39" s="43"/>
      <c r="G39" s="43"/>
      <c r="H39" s="30"/>
      <c r="I39" s="44" t="s">
        <v>83</v>
      </c>
      <c r="J39" s="44"/>
      <c r="K39" s="44"/>
      <c r="M39" s="44" t="s">
        <v>84</v>
      </c>
      <c r="N39" s="44"/>
      <c r="O39" s="44"/>
    </row>
    <row r="40" spans="2:15" ht="15.75">
      <c r="B40" s="9"/>
      <c r="C40" s="9"/>
      <c r="D40" s="9"/>
      <c r="E40" s="9"/>
      <c r="F40" s="9"/>
      <c r="G40" s="9"/>
      <c r="H40" s="9"/>
      <c r="I40" s="9"/>
      <c r="J40" s="9"/>
      <c r="K40" s="9"/>
      <c r="L40" s="10"/>
      <c r="M40" s="10"/>
      <c r="N40" s="9"/>
      <c r="O40" s="9"/>
    </row>
  </sheetData>
  <sheetProtection/>
  <mergeCells count="50">
    <mergeCell ref="N30:O31"/>
    <mergeCell ref="B33:E33"/>
    <mergeCell ref="E34:G34"/>
    <mergeCell ref="I34:K34"/>
    <mergeCell ref="M34:O34"/>
    <mergeCell ref="B39:C39"/>
    <mergeCell ref="E39:G39"/>
    <mergeCell ref="I39:K39"/>
    <mergeCell ref="M39:O39"/>
    <mergeCell ref="E27:N27"/>
    <mergeCell ref="E28:N28"/>
    <mergeCell ref="A30:A31"/>
    <mergeCell ref="B30:B31"/>
    <mergeCell ref="C30:D31"/>
    <mergeCell ref="E30:E31"/>
    <mergeCell ref="F30:F31"/>
    <mergeCell ref="G30:I30"/>
    <mergeCell ref="J30:J31"/>
    <mergeCell ref="K30:M30"/>
    <mergeCell ref="A23:D23"/>
    <mergeCell ref="E23:N23"/>
    <mergeCell ref="A24:D24"/>
    <mergeCell ref="E24:N24"/>
    <mergeCell ref="E25:N25"/>
    <mergeCell ref="E26:N26"/>
    <mergeCell ref="A1:D1"/>
    <mergeCell ref="E1:N1"/>
    <mergeCell ref="A2:D2"/>
    <mergeCell ref="E2:N2"/>
    <mergeCell ref="E3:N3"/>
    <mergeCell ref="E4:N4"/>
    <mergeCell ref="E5:N5"/>
    <mergeCell ref="E6:N6"/>
    <mergeCell ref="J8:J9"/>
    <mergeCell ref="K8:M8"/>
    <mergeCell ref="E13:F13"/>
    <mergeCell ref="A8:A9"/>
    <mergeCell ref="B8:B9"/>
    <mergeCell ref="C8:D9"/>
    <mergeCell ref="E8:E9"/>
    <mergeCell ref="F8:F9"/>
    <mergeCell ref="I13:K13"/>
    <mergeCell ref="M13:O13"/>
    <mergeCell ref="E18:G18"/>
    <mergeCell ref="I18:K18"/>
    <mergeCell ref="M18:O18"/>
    <mergeCell ref="N8:O9"/>
    <mergeCell ref="B12:E12"/>
    <mergeCell ref="B18:C18"/>
    <mergeCell ref="G8:I8"/>
  </mergeCells>
  <printOptions/>
  <pageMargins left="0.7" right="0.21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dhhqt</cp:lastModifiedBy>
  <cp:lastPrinted>2016-05-06T03:06:02Z</cp:lastPrinted>
  <dcterms:created xsi:type="dcterms:W3CDTF">2009-09-21T02:41:34Z</dcterms:created>
  <dcterms:modified xsi:type="dcterms:W3CDTF">2018-04-06T02:29:19Z</dcterms:modified>
  <cp:category/>
  <cp:version/>
  <cp:contentType/>
  <cp:contentStatus/>
</cp:coreProperties>
</file>