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activeTab="7"/>
  </bookViews>
  <sheets>
    <sheet name="QTHLHH" sheetId="1" r:id="rId1"/>
    <sheet name="QTSH" sheetId="2" r:id="rId2"/>
    <sheet name="TTTKCTXLN&amp;NT" sheetId="3" r:id="rId3"/>
    <sheet name="TACN" sheetId="4" r:id="rId4"/>
    <sheet name="L&amp;CSMT" sheetId="5" r:id="rId5"/>
    <sheet name="CNXLKT,TO" sheetId="6" r:id="rId6"/>
    <sheet name="DHMT" sheetId="7" r:id="rId7"/>
    <sheet name="HPTL2" sheetId="8" r:id="rId8"/>
  </sheets>
  <definedNames/>
  <calcPr fullCalcOnLoad="1"/>
</workbook>
</file>

<file path=xl/sharedStrings.xml><?xml version="1.0" encoding="utf-8"?>
<sst xmlns="http://schemas.openxmlformats.org/spreadsheetml/2006/main" count="436" uniqueCount="78">
  <si>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</si>
  <si>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</si>
  <si>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</si>
  <si>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</si>
  <si>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</si>
  <si>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</si>
  <si>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</si>
  <si>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</si>
  <si>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</si>
  <si>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</si>
  <si>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</si>
  <si>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</si>
  <si>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</si>
  <si>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</si>
  <si>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</si>
  <si>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</si>
  <si>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</si>
  <si>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>Anh</t>
  </si>
  <si>
    <t>Nguyễn Thị Thanh</t>
  </si>
  <si>
    <t>LỚP: CÔNG NGHỆ KỸ THUẬT MÔI TRƯỜNG K7</t>
  </si>
  <si>
    <t>15Q1011004</t>
  </si>
  <si>
    <t>Hoàng Văn</t>
  </si>
  <si>
    <t>Hoan</t>
  </si>
  <si>
    <t>26.04.1997</t>
  </si>
  <si>
    <t>15Q1011006</t>
  </si>
  <si>
    <t>Nguyễn Thị Thu</t>
  </si>
  <si>
    <t>Ngọc</t>
  </si>
  <si>
    <t>20.07.1997</t>
  </si>
  <si>
    <t>15Q1011007</t>
  </si>
  <si>
    <t>Huyền</t>
  </si>
  <si>
    <t>14.08.1997</t>
  </si>
  <si>
    <t>15Q1011009</t>
  </si>
  <si>
    <t>Trần Thị Kim</t>
  </si>
  <si>
    <t>20.12.1997</t>
  </si>
  <si>
    <t>15Q1011012</t>
  </si>
  <si>
    <t>Nguyễn Văn Kỳ</t>
  </si>
  <si>
    <t>Trường</t>
  </si>
  <si>
    <t>30.09.1996</t>
  </si>
  <si>
    <t>15Q1011002</t>
  </si>
  <si>
    <t>Trần Thị Hồng</t>
  </si>
  <si>
    <t>Ly</t>
  </si>
  <si>
    <t>10.04.1997</t>
  </si>
  <si>
    <t xml:space="preserve"> M 2.1</t>
  </si>
  <si>
    <t>NIÊN KHÓA: 2015 - 2019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</si>
  <si>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</si>
  <si>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</si>
  <si>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</si>
  <si>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</si>
  <si>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Người dò điểm</t>
  </si>
  <si>
    <t>Nguyễn Thị Thi</t>
  </si>
  <si>
    <t>Danh sách này gồm có 6 sinh viên./.</t>
  </si>
  <si>
    <t>Hà Thị Ngọc Diệu</t>
  </si>
  <si>
    <t>Nguyễn Ngọc Thủy Tiên</t>
  </si>
  <si>
    <t>Giảng viên: Nguyễn Thị Phượng</t>
  </si>
  <si>
    <t>Giảng viên: Nguyễn Xuân Cường</t>
  </si>
  <si>
    <t>Học kỳ I - Năm học: 2017 - 2018</t>
  </si>
  <si>
    <t>HỌC PHẦN: Các quá trình hoá lý và hoá học trong xử lý nước và nước thải                SỐ TÍN CHỈ: 2</t>
  </si>
  <si>
    <t>Giảng viên: Trần Thị Cúc Phương</t>
  </si>
  <si>
    <t>HỌC PHẦN: Các quá trình sinh học trong xử lý nước và nước thải                SỐ TÍN CHỈ: 2</t>
  </si>
  <si>
    <t>HỌC PHẦN: Tính toán thiết kế công trình xử lý nước và nước thải                SỐ TÍN CHỈ: 2</t>
  </si>
  <si>
    <t>HỌC PHẦN: Tiếng anh chuyên ngành              SỐ TÍN CHỈ: 2</t>
  </si>
  <si>
    <t>Giảng viên: Nguyễn Nữ Thanh Thảo</t>
  </si>
  <si>
    <t>HỌC PHẦN: Luật và chính sách môi trường               SỐ TÍN CHỈ: 2</t>
  </si>
  <si>
    <t>HỌC PHẦN: Công nghệ xử lý khí thải, tiếng ồn và đồ án             SỐ TÍN CHỈ: 3</t>
  </si>
  <si>
    <t>ĐIỂM KIỂM TRA ĐỊNH KỲ (M2 - HS3)</t>
  </si>
  <si>
    <t>ĐIỂM THI KẾT THÚC HỌC PHẦN (M3 - HS 6)</t>
  </si>
  <si>
    <t>Giảng viên: PGS.TS. Hoàng Trọng Sỹ</t>
  </si>
  <si>
    <t>Giảng viên: PGS.TS. Trần Văn Quy</t>
  </si>
  <si>
    <t>HỌC PHẦN: Độc học môi trường              SỐ TÍN CHỈ: 2</t>
  </si>
  <si>
    <t>ĐIỂM KIỂM TRA ĐỊNH KỲ (M2 - HS4)</t>
  </si>
  <si>
    <t>ĐIỂM THI KẾT THÚC HỌC PHẦN (M3 - HS 5)</t>
  </si>
  <si>
    <t>ĐA       M 2.2</t>
  </si>
  <si>
    <t>Giảng viên: Nguyễn Thị Hoài Giang</t>
  </si>
  <si>
    <t>HỌC PHẦN: Hóa phân tích và thực hành    SỐ TÍN CHỈ: 3</t>
  </si>
  <si>
    <t>Giảng viên: Trần Thúc Bình</t>
  </si>
  <si>
    <t>THỰC HÀNH M 2.2</t>
  </si>
  <si>
    <t>Danh sách này gồm có 3 sinh viên./.</t>
  </si>
  <si>
    <t>Học kỳ I - Năm học: 2017 - 2018 (Lần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</si>
</sst>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0" fontId="44" fillId="32" borderId="10" xfId="0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3" fontId="6" fillId="0" borderId="10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 wrapText="1"/>
    </xf>
    <xf numFmtId="183" fontId="44" fillId="32" borderId="10" xfId="0" applyNumberFormat="1" applyFont="1" applyFill="1" applyBorder="1" applyAlignment="1">
      <alignment horizontal="center" vertical="center"/>
    </xf>
    <xf numFmtId="183" fontId="44" fillId="32" borderId="11" xfId="0" applyNumberFormat="1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5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6" name="Line 2"/>
        <xdr:cNvSpPr>
          <a:spLocks/>
        </xdr:cNvSpPr>
      </xdr:nvSpPr>
      <xdr:spPr>
        <a:xfrm>
          <a:off x="7048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572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5.7109375" style="1" customWidth="1"/>
    <col min="2" max="2" width="13.00390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56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57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44</v>
      </c>
      <c r="H8" s="43"/>
      <c r="I8" s="44"/>
      <c r="J8" s="40" t="s">
        <v>45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23">
        <v>8.5</v>
      </c>
      <c r="G10" s="23">
        <v>8</v>
      </c>
      <c r="H10" s="15"/>
      <c r="I10" s="15">
        <f aca="true" t="shared" si="0" ref="I10:I15">G10</f>
        <v>8</v>
      </c>
      <c r="J10" s="15">
        <v>8</v>
      </c>
      <c r="K10" s="11">
        <f aca="true" t="shared" si="1" ref="K10:K15">ROUND((J10*7+I10*2+F10)/10,1)</f>
        <v>8.1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3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23">
        <v>10</v>
      </c>
      <c r="G11" s="23">
        <v>9.5</v>
      </c>
      <c r="H11" s="15"/>
      <c r="I11" s="15">
        <f t="shared" si="0"/>
        <v>9.5</v>
      </c>
      <c r="J11" s="15">
        <v>9</v>
      </c>
      <c r="K11" s="11">
        <f t="shared" si="1"/>
        <v>9.2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23">
        <v>8.5</v>
      </c>
      <c r="G12" s="23">
        <v>8</v>
      </c>
      <c r="H12" s="15"/>
      <c r="I12" s="15">
        <f t="shared" si="0"/>
        <v>8</v>
      </c>
      <c r="J12" s="15">
        <v>5.5</v>
      </c>
      <c r="K12" s="11">
        <f t="shared" si="1"/>
        <v>6.3</v>
      </c>
      <c r="L12" s="12" t="str">
        <f t="shared" si="2"/>
        <v>C</v>
      </c>
      <c r="M12" s="13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23">
        <v>8.5</v>
      </c>
      <c r="G13" s="23">
        <v>8</v>
      </c>
      <c r="H13" s="15"/>
      <c r="I13" s="15">
        <f t="shared" si="0"/>
        <v>8</v>
      </c>
      <c r="J13" s="15">
        <v>8.5</v>
      </c>
      <c r="K13" s="11">
        <f t="shared" si="1"/>
        <v>8.4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23">
        <v>8.5</v>
      </c>
      <c r="G14" s="23">
        <v>8</v>
      </c>
      <c r="H14" s="15"/>
      <c r="I14" s="15">
        <f t="shared" si="0"/>
        <v>8</v>
      </c>
      <c r="J14" s="15">
        <v>8.5</v>
      </c>
      <c r="K14" s="11">
        <f t="shared" si="1"/>
        <v>8.4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23">
        <v>10</v>
      </c>
      <c r="G15" s="23">
        <v>9.5</v>
      </c>
      <c r="H15" s="15"/>
      <c r="I15" s="15">
        <f t="shared" si="0"/>
        <v>9.5</v>
      </c>
      <c r="J15" s="15">
        <v>7.5</v>
      </c>
      <c r="K15" s="11">
        <f t="shared" si="1"/>
        <v>8.2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A1:D1"/>
    <mergeCell ref="E1:N1"/>
    <mergeCell ref="A2:D2"/>
    <mergeCell ref="E2:N2"/>
    <mergeCell ref="N8:O9"/>
    <mergeCell ref="K8:M8"/>
    <mergeCell ref="E3:N3"/>
    <mergeCell ref="J8:J9"/>
    <mergeCell ref="C8:D9"/>
    <mergeCell ref="B8:B9"/>
    <mergeCell ref="A8:A9"/>
    <mergeCell ref="E8:E9"/>
    <mergeCell ref="E4:N4"/>
    <mergeCell ref="E6:N6"/>
    <mergeCell ref="F8:F9"/>
    <mergeCell ref="G8:I8"/>
    <mergeCell ref="E5:O5"/>
    <mergeCell ref="B16:E16"/>
    <mergeCell ref="B22:C22"/>
    <mergeCell ref="E17:G17"/>
    <mergeCell ref="I17:K17"/>
    <mergeCell ref="M17:O17"/>
    <mergeCell ref="E22:G22"/>
    <mergeCell ref="I22:K22"/>
    <mergeCell ref="M22:O22"/>
  </mergeCells>
  <printOptions/>
  <pageMargins left="0.4" right="0.27" top="0.36" bottom="0.42" header="0.2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7109375" style="1" customWidth="1"/>
    <col min="2" max="2" width="13.00390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58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53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64</v>
      </c>
      <c r="H8" s="43"/>
      <c r="I8" s="44"/>
      <c r="J8" s="40" t="s">
        <v>65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8.5</v>
      </c>
      <c r="H10" s="15"/>
      <c r="I10" s="15">
        <f aca="true" t="shared" si="0" ref="I10:I15">G10</f>
        <v>8.5</v>
      </c>
      <c r="J10" s="15">
        <v>9</v>
      </c>
      <c r="K10" s="11">
        <f aca="true" t="shared" si="1" ref="K10:K15">ROUND((J10*6+I10*3+F10)/10,1)</f>
        <v>8.9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13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10</v>
      </c>
      <c r="H11" s="15"/>
      <c r="I11" s="15">
        <f t="shared" si="0"/>
        <v>10</v>
      </c>
      <c r="J11" s="15">
        <v>9</v>
      </c>
      <c r="K11" s="11">
        <f t="shared" si="1"/>
        <v>9.4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9</v>
      </c>
      <c r="G12" s="15">
        <v>8.5</v>
      </c>
      <c r="H12" s="15"/>
      <c r="I12" s="15">
        <f t="shared" si="0"/>
        <v>8.5</v>
      </c>
      <c r="J12" s="15">
        <v>8</v>
      </c>
      <c r="K12" s="11">
        <f t="shared" si="1"/>
        <v>8.3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7</v>
      </c>
      <c r="H13" s="15"/>
      <c r="I13" s="15">
        <f t="shared" si="0"/>
        <v>7</v>
      </c>
      <c r="J13" s="15">
        <v>6</v>
      </c>
      <c r="K13" s="11">
        <f t="shared" si="1"/>
        <v>6.6</v>
      </c>
      <c r="L13" s="12" t="str">
        <f t="shared" si="2"/>
        <v>C</v>
      </c>
      <c r="M13" s="13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7</v>
      </c>
      <c r="H14" s="15"/>
      <c r="I14" s="15">
        <f t="shared" si="0"/>
        <v>7</v>
      </c>
      <c r="J14" s="15">
        <v>8.5</v>
      </c>
      <c r="K14" s="11">
        <f t="shared" si="1"/>
        <v>8.1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15"/>
      <c r="I15" s="15">
        <f t="shared" si="0"/>
        <v>9</v>
      </c>
      <c r="J15" s="15">
        <v>9.5</v>
      </c>
      <c r="K15" s="11">
        <f t="shared" si="1"/>
        <v>9.4</v>
      </c>
      <c r="L15" s="12" t="str">
        <f t="shared" si="2"/>
        <v>A</v>
      </c>
      <c r="M15" s="13">
        <f t="shared" si="3"/>
        <v>4</v>
      </c>
      <c r="N15" s="7" t="str">
        <f t="shared" si="4"/>
        <v>GIỎI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N8:O9"/>
    <mergeCell ref="F8:F9"/>
    <mergeCell ref="G8:I8"/>
    <mergeCell ref="J8:J9"/>
    <mergeCell ref="K8:M8"/>
    <mergeCell ref="E5:O5"/>
    <mergeCell ref="I22:K22"/>
    <mergeCell ref="M22:O22"/>
    <mergeCell ref="B22:C22"/>
    <mergeCell ref="B16:E16"/>
    <mergeCell ref="E6:N6"/>
    <mergeCell ref="E17:G17"/>
    <mergeCell ref="I17:K17"/>
    <mergeCell ref="M17:O17"/>
    <mergeCell ref="E22:G22"/>
  </mergeCells>
  <printOptions/>
  <pageMargins left="0.5" right="0.21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7109375" style="1" customWidth="1"/>
    <col min="2" max="2" width="13.00390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59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54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64</v>
      </c>
      <c r="H8" s="43"/>
      <c r="I8" s="44"/>
      <c r="J8" s="40" t="s">
        <v>65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26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10</v>
      </c>
      <c r="G10" s="15">
        <v>9</v>
      </c>
      <c r="H10" s="15">
        <v>8</v>
      </c>
      <c r="I10" s="15">
        <f aca="true" t="shared" si="0" ref="I10:I15">(H10+G10)/2</f>
        <v>8.5</v>
      </c>
      <c r="J10" s="15">
        <v>8.5</v>
      </c>
      <c r="K10" s="27">
        <f aca="true" t="shared" si="1" ref="K10:K15">ROUND((J10*6+I10*3+F10)/10,1)</f>
        <v>8.7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25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26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10</v>
      </c>
      <c r="H11" s="15">
        <v>9</v>
      </c>
      <c r="I11" s="15">
        <f t="shared" si="0"/>
        <v>9.5</v>
      </c>
      <c r="J11" s="15">
        <v>8.8</v>
      </c>
      <c r="K11" s="27">
        <f t="shared" si="1"/>
        <v>9.1</v>
      </c>
      <c r="L11" s="24" t="str">
        <f t="shared" si="2"/>
        <v>A</v>
      </c>
      <c r="M11" s="25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26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10</v>
      </c>
      <c r="G12" s="15">
        <v>8</v>
      </c>
      <c r="H12" s="15">
        <v>9</v>
      </c>
      <c r="I12" s="15">
        <f t="shared" si="0"/>
        <v>8.5</v>
      </c>
      <c r="J12" s="15">
        <v>8.4</v>
      </c>
      <c r="K12" s="27">
        <f t="shared" si="1"/>
        <v>8.6</v>
      </c>
      <c r="L12" s="24" t="str">
        <f t="shared" si="2"/>
        <v>A</v>
      </c>
      <c r="M12" s="25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26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10</v>
      </c>
      <c r="G13" s="15">
        <v>9</v>
      </c>
      <c r="H13" s="15">
        <v>8</v>
      </c>
      <c r="I13" s="15">
        <f t="shared" si="0"/>
        <v>8.5</v>
      </c>
      <c r="J13" s="15">
        <v>8.5</v>
      </c>
      <c r="K13" s="27">
        <f t="shared" si="1"/>
        <v>8.7</v>
      </c>
      <c r="L13" s="24" t="str">
        <f t="shared" si="2"/>
        <v>A</v>
      </c>
      <c r="M13" s="25">
        <f t="shared" si="3"/>
        <v>4</v>
      </c>
      <c r="N13" s="7" t="str">
        <f t="shared" si="4"/>
        <v>GIỎI</v>
      </c>
      <c r="O13" s="2" t="str">
        <f t="shared" si="5"/>
        <v>ĐẠT</v>
      </c>
    </row>
    <row r="14" spans="1:15" s="26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8</v>
      </c>
      <c r="G14" s="15">
        <v>8</v>
      </c>
      <c r="H14" s="15">
        <v>8</v>
      </c>
      <c r="I14" s="15">
        <f t="shared" si="0"/>
        <v>8</v>
      </c>
      <c r="J14" s="15">
        <v>8.4</v>
      </c>
      <c r="K14" s="27">
        <f t="shared" si="1"/>
        <v>8.2</v>
      </c>
      <c r="L14" s="24" t="str">
        <f t="shared" si="2"/>
        <v>B</v>
      </c>
      <c r="M14" s="25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26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15">
        <v>9</v>
      </c>
      <c r="I15" s="15">
        <f t="shared" si="0"/>
        <v>9</v>
      </c>
      <c r="J15" s="15">
        <v>8.5</v>
      </c>
      <c r="K15" s="27">
        <f t="shared" si="1"/>
        <v>8.8</v>
      </c>
      <c r="L15" s="24" t="str">
        <f t="shared" si="2"/>
        <v>A</v>
      </c>
      <c r="M15" s="25">
        <f t="shared" si="3"/>
        <v>4</v>
      </c>
      <c r="N15" s="7" t="str">
        <f t="shared" si="4"/>
        <v>GIỎI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B16:E16"/>
    <mergeCell ref="E17:G17"/>
    <mergeCell ref="I17:K17"/>
    <mergeCell ref="M17:O17"/>
    <mergeCell ref="B22:C22"/>
    <mergeCell ref="E22:G22"/>
    <mergeCell ref="I22:K22"/>
    <mergeCell ref="M22:O22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O5"/>
    <mergeCell ref="A1:D1"/>
    <mergeCell ref="E1:N1"/>
    <mergeCell ref="A2:D2"/>
    <mergeCell ref="E2:N2"/>
    <mergeCell ref="E3:N3"/>
    <mergeCell ref="E4:N4"/>
  </mergeCells>
  <printOptions/>
  <pageMargins left="0.4" right="0.3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I10" sqref="I10:I15"/>
    </sheetView>
  </sheetViews>
  <sheetFormatPr defaultColWidth="9.140625" defaultRowHeight="12.75"/>
  <cols>
    <col min="1" max="1" width="5.7109375" style="1" customWidth="1"/>
    <col min="2" max="2" width="11.8515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60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61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44</v>
      </c>
      <c r="H8" s="43"/>
      <c r="I8" s="44"/>
      <c r="J8" s="40" t="s">
        <v>45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8</v>
      </c>
      <c r="G10" s="15">
        <v>7.5</v>
      </c>
      <c r="H10" s="15"/>
      <c r="I10" s="15">
        <f aca="true" t="shared" si="0" ref="I10:I15">G10</f>
        <v>7.5</v>
      </c>
      <c r="J10" s="15">
        <v>7.5</v>
      </c>
      <c r="K10" s="11">
        <f aca="true" t="shared" si="1" ref="K10:K15">ROUND((J10*7+I10*2+F10)/10,1)</f>
        <v>7.6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3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8.5</v>
      </c>
      <c r="G11" s="15">
        <v>8.5</v>
      </c>
      <c r="H11" s="15"/>
      <c r="I11" s="15">
        <f t="shared" si="0"/>
        <v>8.5</v>
      </c>
      <c r="J11" s="15">
        <v>8.5</v>
      </c>
      <c r="K11" s="11">
        <f t="shared" si="1"/>
        <v>8.5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8</v>
      </c>
      <c r="G12" s="15">
        <v>7.5</v>
      </c>
      <c r="H12" s="15"/>
      <c r="I12" s="15">
        <f t="shared" si="0"/>
        <v>7.5</v>
      </c>
      <c r="J12" s="15">
        <v>7.8</v>
      </c>
      <c r="K12" s="11">
        <f t="shared" si="1"/>
        <v>7.8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8.5</v>
      </c>
      <c r="G13" s="15">
        <v>8.5</v>
      </c>
      <c r="H13" s="15"/>
      <c r="I13" s="15">
        <f t="shared" si="0"/>
        <v>8.5</v>
      </c>
      <c r="J13" s="15">
        <v>7.5</v>
      </c>
      <c r="K13" s="11">
        <f t="shared" si="1"/>
        <v>7.8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9</v>
      </c>
      <c r="H14" s="15"/>
      <c r="I14" s="15">
        <f t="shared" si="0"/>
        <v>9</v>
      </c>
      <c r="J14" s="15">
        <v>8</v>
      </c>
      <c r="K14" s="11">
        <f t="shared" si="1"/>
        <v>8.3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9</v>
      </c>
      <c r="G15" s="15">
        <v>9</v>
      </c>
      <c r="H15" s="15"/>
      <c r="I15" s="15">
        <f t="shared" si="0"/>
        <v>9</v>
      </c>
      <c r="J15" s="15">
        <v>8</v>
      </c>
      <c r="K15" s="11">
        <f t="shared" si="1"/>
        <v>8.3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A1:D1"/>
    <mergeCell ref="E1:N1"/>
    <mergeCell ref="A2:D2"/>
    <mergeCell ref="E2:N2"/>
    <mergeCell ref="E3:N3"/>
    <mergeCell ref="E4:N4"/>
    <mergeCell ref="B22:C22"/>
    <mergeCell ref="E22:G22"/>
    <mergeCell ref="I22:K22"/>
    <mergeCell ref="M22:O22"/>
    <mergeCell ref="E6:N6"/>
    <mergeCell ref="A8:A9"/>
    <mergeCell ref="B8:B9"/>
    <mergeCell ref="C8:D9"/>
    <mergeCell ref="E8:E9"/>
    <mergeCell ref="F8:F9"/>
    <mergeCell ref="E5:O5"/>
    <mergeCell ref="N8:O9"/>
    <mergeCell ref="B16:E16"/>
    <mergeCell ref="E17:G17"/>
    <mergeCell ref="I17:K17"/>
    <mergeCell ref="M17:O17"/>
    <mergeCell ref="G8:I8"/>
    <mergeCell ref="J8:J9"/>
    <mergeCell ref="K8:M8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7109375" style="1" customWidth="1"/>
    <col min="2" max="2" width="12.00390625" style="1" customWidth="1"/>
    <col min="3" max="3" width="15.57421875" style="1" customWidth="1"/>
    <col min="4" max="4" width="7.00390625" style="1" customWidth="1"/>
    <col min="5" max="5" width="10.0039062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1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62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72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64</v>
      </c>
      <c r="H8" s="43"/>
      <c r="I8" s="44"/>
      <c r="J8" s="40" t="s">
        <v>65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10</v>
      </c>
      <c r="G10" s="15">
        <v>8</v>
      </c>
      <c r="H10" s="15">
        <v>8</v>
      </c>
      <c r="I10" s="15">
        <f aca="true" t="shared" si="0" ref="I10:I15">(H10+G10*2)/3</f>
        <v>8</v>
      </c>
      <c r="J10" s="15">
        <v>8.5</v>
      </c>
      <c r="K10" s="11">
        <f aca="true" t="shared" si="1" ref="K10:K15">ROUND((J10*6+I10*3+F10)/10,1)</f>
        <v>8.5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13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9.5</v>
      </c>
      <c r="H11" s="15">
        <v>8.5</v>
      </c>
      <c r="I11" s="15">
        <f t="shared" si="0"/>
        <v>9.166666666666666</v>
      </c>
      <c r="J11" s="15">
        <v>8.5</v>
      </c>
      <c r="K11" s="11">
        <f t="shared" si="1"/>
        <v>8.9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9</v>
      </c>
      <c r="G12" s="15">
        <v>9</v>
      </c>
      <c r="H12" s="15">
        <v>8</v>
      </c>
      <c r="I12" s="15">
        <f t="shared" si="0"/>
        <v>8.666666666666666</v>
      </c>
      <c r="J12" s="15">
        <v>8.3</v>
      </c>
      <c r="K12" s="11">
        <f t="shared" si="1"/>
        <v>8.5</v>
      </c>
      <c r="L12" s="12" t="str">
        <f t="shared" si="2"/>
        <v>A</v>
      </c>
      <c r="M12" s="13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8</v>
      </c>
      <c r="H13" s="15">
        <v>8</v>
      </c>
      <c r="I13" s="15">
        <f t="shared" si="0"/>
        <v>8</v>
      </c>
      <c r="J13" s="15">
        <v>8.3</v>
      </c>
      <c r="K13" s="11">
        <f t="shared" si="1"/>
        <v>8.3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10</v>
      </c>
      <c r="G14" s="15">
        <v>9</v>
      </c>
      <c r="H14" s="15">
        <v>8</v>
      </c>
      <c r="I14" s="15">
        <f t="shared" si="0"/>
        <v>8.666666666666666</v>
      </c>
      <c r="J14" s="15">
        <v>8.8</v>
      </c>
      <c r="K14" s="11">
        <f t="shared" si="1"/>
        <v>8.9</v>
      </c>
      <c r="L14" s="12" t="str">
        <f t="shared" si="2"/>
        <v>A</v>
      </c>
      <c r="M14" s="13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9</v>
      </c>
      <c r="G15" s="15">
        <v>10</v>
      </c>
      <c r="H15" s="15">
        <v>9</v>
      </c>
      <c r="I15" s="15">
        <f t="shared" si="0"/>
        <v>9.666666666666666</v>
      </c>
      <c r="J15" s="15">
        <v>7.8</v>
      </c>
      <c r="K15" s="11">
        <f t="shared" si="1"/>
        <v>8.5</v>
      </c>
      <c r="L15" s="12" t="str">
        <f t="shared" si="2"/>
        <v>A</v>
      </c>
      <c r="M15" s="13">
        <f t="shared" si="3"/>
        <v>4</v>
      </c>
      <c r="N15" s="7" t="str">
        <f t="shared" si="4"/>
        <v>GIỎI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B16:E16"/>
    <mergeCell ref="E6:N6"/>
    <mergeCell ref="J8:J9"/>
    <mergeCell ref="K8:M8"/>
    <mergeCell ref="N8:O9"/>
    <mergeCell ref="E5:O5"/>
    <mergeCell ref="I17:K17"/>
    <mergeCell ref="M17:O17"/>
    <mergeCell ref="E22:G22"/>
    <mergeCell ref="I22:K22"/>
    <mergeCell ref="M22:O22"/>
    <mergeCell ref="B22:C22"/>
    <mergeCell ref="E17:G17"/>
  </mergeCells>
  <printOptions/>
  <pageMargins left="0.34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5.7109375" style="1" customWidth="1"/>
    <col min="2" max="2" width="13.00390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63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67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69</v>
      </c>
      <c r="H8" s="43"/>
      <c r="I8" s="44"/>
      <c r="J8" s="40" t="s">
        <v>70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71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10</v>
      </c>
      <c r="G10" s="15">
        <v>9.5</v>
      </c>
      <c r="H10" s="15">
        <v>7.5</v>
      </c>
      <c r="I10" s="15">
        <f aca="true" t="shared" si="0" ref="I10:I15">(H10*3+G10)/4</f>
        <v>8</v>
      </c>
      <c r="J10" s="15">
        <v>8.5</v>
      </c>
      <c r="K10" s="11">
        <f aca="true" t="shared" si="1" ref="K10:K15">ROUND((J10*5+I10*4+F10)/10,1)</f>
        <v>8.5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13">
        <f aca="true" t="shared" si="3" ref="M10:M15">IF(L10="A",4,IF(L10="B",3,IF(L10="C",2,IF(L10="D",1,0))))</f>
        <v>4</v>
      </c>
      <c r="N10" s="7" t="str">
        <f aca="true" t="shared" si="4" ref="N10:N15">IF(L10="A","GIỎI",IF(L10="B","KHÁ",IF(L10="C","TB",IF(L10="D","TB YẾU","KÉM"))))</f>
        <v>GIỎI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>
        <v>8</v>
      </c>
      <c r="I11" s="15">
        <f t="shared" si="0"/>
        <v>8.25</v>
      </c>
      <c r="J11" s="15">
        <v>8</v>
      </c>
      <c r="K11" s="11">
        <f t="shared" si="1"/>
        <v>8.3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10</v>
      </c>
      <c r="G12" s="15">
        <v>9</v>
      </c>
      <c r="H12" s="15">
        <v>7.5</v>
      </c>
      <c r="I12" s="15">
        <f t="shared" si="0"/>
        <v>7.875</v>
      </c>
      <c r="J12" s="15">
        <v>8</v>
      </c>
      <c r="K12" s="11">
        <f t="shared" si="1"/>
        <v>8.2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10</v>
      </c>
      <c r="G13" s="15">
        <v>8</v>
      </c>
      <c r="H13" s="15">
        <v>6.5</v>
      </c>
      <c r="I13" s="15">
        <f t="shared" si="0"/>
        <v>6.875</v>
      </c>
      <c r="J13" s="15">
        <v>8</v>
      </c>
      <c r="K13" s="11">
        <f t="shared" si="1"/>
        <v>7.8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10</v>
      </c>
      <c r="G14" s="15">
        <v>7</v>
      </c>
      <c r="H14" s="15">
        <v>7</v>
      </c>
      <c r="I14" s="15">
        <f t="shared" si="0"/>
        <v>7</v>
      </c>
      <c r="J14" s="15">
        <v>8</v>
      </c>
      <c r="K14" s="11">
        <f t="shared" si="1"/>
        <v>7.8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6.5</v>
      </c>
      <c r="H15" s="15">
        <v>7</v>
      </c>
      <c r="I15" s="15">
        <f t="shared" si="0"/>
        <v>6.875</v>
      </c>
      <c r="J15" s="15">
        <v>5</v>
      </c>
      <c r="K15" s="11">
        <f t="shared" si="1"/>
        <v>6.3</v>
      </c>
      <c r="L15" s="12" t="str">
        <f t="shared" si="2"/>
        <v>C</v>
      </c>
      <c r="M15" s="13">
        <f t="shared" si="3"/>
        <v>2</v>
      </c>
      <c r="N15" s="7" t="str">
        <f t="shared" si="4"/>
        <v>TB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B16:E16"/>
    <mergeCell ref="E17:G17"/>
    <mergeCell ref="I17:K17"/>
    <mergeCell ref="M17:O17"/>
    <mergeCell ref="B22:C22"/>
    <mergeCell ref="E22:G22"/>
    <mergeCell ref="I22:K22"/>
    <mergeCell ref="M22:O22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O5"/>
    <mergeCell ref="A1:D1"/>
    <mergeCell ref="E1:N1"/>
    <mergeCell ref="A2:D2"/>
    <mergeCell ref="E2:N2"/>
    <mergeCell ref="E3:N3"/>
    <mergeCell ref="E4:N4"/>
  </mergeCells>
  <printOptions/>
  <pageMargins left="0.43" right="0.32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7109375" style="1" customWidth="1"/>
    <col min="2" max="2" width="13.00390625" style="1" customWidth="1"/>
    <col min="3" max="3" width="15.5742187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55</v>
      </c>
      <c r="F4" s="34"/>
      <c r="G4" s="34"/>
      <c r="H4" s="34"/>
      <c r="I4" s="34"/>
      <c r="J4" s="34"/>
      <c r="K4" s="34"/>
      <c r="L4" s="34"/>
      <c r="M4" s="34"/>
      <c r="N4" s="34"/>
    </row>
    <row r="5" spans="5:15" ht="18.75" customHeight="1">
      <c r="E5" s="39" t="s">
        <v>68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5:14" ht="15.75" customHeight="1">
      <c r="E6" s="39" t="s">
        <v>66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44</v>
      </c>
      <c r="H8" s="43"/>
      <c r="I8" s="44"/>
      <c r="J8" s="40" t="s">
        <v>45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19" t="s">
        <v>8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8.5</v>
      </c>
      <c r="H10" s="15"/>
      <c r="I10" s="15">
        <f aca="true" t="shared" si="0" ref="I10:I15">G10</f>
        <v>8.5</v>
      </c>
      <c r="J10" s="15">
        <v>6.5</v>
      </c>
      <c r="K10" s="11">
        <f aca="true" t="shared" si="1" ref="K10:K15">ROUND((J10*7+I10*2+F10)/10,1)</f>
        <v>7.2</v>
      </c>
      <c r="L10" s="1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3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10</v>
      </c>
      <c r="H11" s="15"/>
      <c r="I11" s="15">
        <f t="shared" si="0"/>
        <v>10</v>
      </c>
      <c r="J11" s="15">
        <v>6.5</v>
      </c>
      <c r="K11" s="11">
        <f t="shared" si="1"/>
        <v>7.6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19.5" customHeight="1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9</v>
      </c>
      <c r="G12" s="15">
        <v>8.5</v>
      </c>
      <c r="H12" s="15"/>
      <c r="I12" s="15">
        <f t="shared" si="0"/>
        <v>8.5</v>
      </c>
      <c r="J12" s="15">
        <v>7</v>
      </c>
      <c r="K12" s="11">
        <f t="shared" si="1"/>
        <v>7.5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8.5</v>
      </c>
      <c r="H13" s="15"/>
      <c r="I13" s="15">
        <f t="shared" si="0"/>
        <v>8.5</v>
      </c>
      <c r="J13" s="15">
        <v>7</v>
      </c>
      <c r="K13" s="11">
        <f t="shared" si="1"/>
        <v>7.5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8.5</v>
      </c>
      <c r="H14" s="15"/>
      <c r="I14" s="15">
        <f t="shared" si="0"/>
        <v>8.5</v>
      </c>
      <c r="J14" s="15">
        <v>7</v>
      </c>
      <c r="K14" s="11">
        <f t="shared" si="1"/>
        <v>7.5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9</v>
      </c>
      <c r="G15" s="15">
        <v>8.5</v>
      </c>
      <c r="H15" s="15"/>
      <c r="I15" s="15">
        <f t="shared" si="0"/>
        <v>8.5</v>
      </c>
      <c r="J15" s="15">
        <v>7.5</v>
      </c>
      <c r="K15" s="11">
        <f t="shared" si="1"/>
        <v>7.9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2:5" ht="15.75">
      <c r="B16" s="33" t="s">
        <v>50</v>
      </c>
      <c r="C16" s="33"/>
      <c r="D16" s="33"/>
      <c r="E16" s="33"/>
    </row>
    <row r="17" spans="2:15" ht="15.75">
      <c r="B17" s="21" t="s">
        <v>46</v>
      </c>
      <c r="C17" s="8"/>
      <c r="D17" s="8"/>
      <c r="E17" s="34" t="s">
        <v>15</v>
      </c>
      <c r="F17" s="34"/>
      <c r="G17" s="34"/>
      <c r="I17" s="35" t="s">
        <v>16</v>
      </c>
      <c r="J17" s="35"/>
      <c r="K17" s="35"/>
      <c r="M17" s="35" t="s">
        <v>48</v>
      </c>
      <c r="N17" s="35"/>
      <c r="O17" s="35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ht="15.7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ht="15.7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ht="15.75">
      <c r="B22" s="34" t="s">
        <v>47</v>
      </c>
      <c r="C22" s="34"/>
      <c r="E22" s="36" t="s">
        <v>51</v>
      </c>
      <c r="F22" s="36"/>
      <c r="G22" s="36"/>
      <c r="H22" s="22"/>
      <c r="I22" s="35" t="s">
        <v>49</v>
      </c>
      <c r="J22" s="35"/>
      <c r="K22" s="35"/>
      <c r="M22" s="35" t="s">
        <v>52</v>
      </c>
      <c r="N22" s="35"/>
      <c r="O22" s="35"/>
    </row>
    <row r="23" spans="2:15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sheetProtection/>
  <mergeCells count="25"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  <mergeCell ref="E5:O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8" right="0.1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00390625" style="1" customWidth="1"/>
    <col min="2" max="2" width="11.57421875" style="1" customWidth="1"/>
    <col min="3" max="3" width="16.8515625" style="1" customWidth="1"/>
    <col min="4" max="4" width="6.8515625" style="1" customWidth="1"/>
    <col min="5" max="5" width="10.28125" style="1" customWidth="1"/>
    <col min="6" max="6" width="10.00390625" style="1" customWidth="1"/>
    <col min="7" max="7" width="6.28125" style="1" customWidth="1"/>
    <col min="8" max="8" width="7.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421875" style="1" customWidth="1"/>
    <col min="15" max="15" width="13.140625" style="1" customWidth="1"/>
    <col min="16" max="16384" width="9.140625" style="1" customWidth="1"/>
  </cols>
  <sheetData>
    <row r="1" spans="1:14" ht="15.75">
      <c r="A1" s="45" t="s">
        <v>1</v>
      </c>
      <c r="B1" s="45"/>
      <c r="C1" s="45"/>
      <c r="D1" s="45"/>
      <c r="E1" s="34" t="s">
        <v>7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46" t="s">
        <v>2</v>
      </c>
      <c r="B2" s="46"/>
      <c r="C2" s="46"/>
      <c r="D2" s="46"/>
      <c r="E2" s="34" t="s">
        <v>19</v>
      </c>
      <c r="F2" s="34"/>
      <c r="G2" s="34"/>
      <c r="H2" s="34"/>
      <c r="I2" s="34"/>
      <c r="J2" s="34"/>
      <c r="K2" s="34"/>
      <c r="L2" s="34"/>
      <c r="M2" s="34"/>
      <c r="N2" s="34"/>
    </row>
    <row r="3" spans="5:14" ht="20.25" customHeight="1">
      <c r="E3" s="51" t="s">
        <v>43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4" t="s">
        <v>77</v>
      </c>
      <c r="F4" s="34"/>
      <c r="G4" s="34"/>
      <c r="H4" s="34"/>
      <c r="I4" s="34"/>
      <c r="J4" s="34"/>
      <c r="K4" s="34"/>
      <c r="L4" s="34"/>
      <c r="M4" s="34"/>
      <c r="N4" s="34"/>
    </row>
    <row r="5" spans="5:14" ht="18.75" customHeight="1">
      <c r="E5" s="39" t="s">
        <v>73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74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5" customFormat="1" ht="42" customHeight="1">
      <c r="A8" s="37" t="s">
        <v>0</v>
      </c>
      <c r="B8" s="37" t="s">
        <v>3</v>
      </c>
      <c r="C8" s="37" t="s">
        <v>4</v>
      </c>
      <c r="D8" s="37"/>
      <c r="E8" s="38" t="s">
        <v>5</v>
      </c>
      <c r="F8" s="40" t="s">
        <v>11</v>
      </c>
      <c r="G8" s="42" t="s">
        <v>69</v>
      </c>
      <c r="H8" s="43"/>
      <c r="I8" s="44"/>
      <c r="J8" s="40" t="s">
        <v>70</v>
      </c>
      <c r="K8" s="42" t="s">
        <v>10</v>
      </c>
      <c r="L8" s="43"/>
      <c r="M8" s="44"/>
      <c r="N8" s="47" t="s">
        <v>14</v>
      </c>
      <c r="O8" s="48"/>
    </row>
    <row r="9" spans="1:15" s="5" customFormat="1" ht="38.25" customHeight="1">
      <c r="A9" s="37"/>
      <c r="B9" s="37"/>
      <c r="C9" s="37"/>
      <c r="D9" s="37"/>
      <c r="E9" s="37"/>
      <c r="F9" s="41"/>
      <c r="G9" s="14" t="s">
        <v>42</v>
      </c>
      <c r="H9" s="28" t="s">
        <v>75</v>
      </c>
      <c r="I9" s="4" t="s">
        <v>9</v>
      </c>
      <c r="J9" s="41"/>
      <c r="K9" s="4" t="s">
        <v>12</v>
      </c>
      <c r="L9" s="4" t="s">
        <v>6</v>
      </c>
      <c r="M9" s="4" t="s">
        <v>13</v>
      </c>
      <c r="N9" s="49"/>
      <c r="O9" s="50"/>
    </row>
    <row r="10" spans="1:15" s="3" customFormat="1" ht="19.5" customHeight="1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29">
        <v>9</v>
      </c>
      <c r="G10" s="30">
        <v>6</v>
      </c>
      <c r="H10" s="31">
        <v>8.5</v>
      </c>
      <c r="I10" s="32">
        <f>(H10*3+G10)/4</f>
        <v>7.875</v>
      </c>
      <c r="J10" s="15">
        <v>5.5</v>
      </c>
      <c r="K10" s="11">
        <f>ROUND((J10*5+I10*4+F10)/10,1)</f>
        <v>6.8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13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19.5" customHeight="1">
      <c r="A11" s="10">
        <v>2</v>
      </c>
      <c r="B11" s="10" t="s">
        <v>28</v>
      </c>
      <c r="C11" s="16" t="s">
        <v>18</v>
      </c>
      <c r="D11" s="17" t="s">
        <v>29</v>
      </c>
      <c r="E11" s="18" t="s">
        <v>30</v>
      </c>
      <c r="F11" s="29">
        <v>9</v>
      </c>
      <c r="G11" s="30">
        <v>6</v>
      </c>
      <c r="H11" s="31">
        <v>8.5</v>
      </c>
      <c r="I11" s="32">
        <f>(H11*3+G11)/4</f>
        <v>7.875</v>
      </c>
      <c r="J11" s="15">
        <v>6.2</v>
      </c>
      <c r="K11" s="11">
        <f>ROUND((J11*5+I11*4+F11)/10,1)</f>
        <v>7.2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24</v>
      </c>
      <c r="C12" s="16" t="s">
        <v>25</v>
      </c>
      <c r="D12" s="17" t="s">
        <v>26</v>
      </c>
      <c r="E12" s="18" t="s">
        <v>27</v>
      </c>
      <c r="F12" s="29">
        <v>9</v>
      </c>
      <c r="G12" s="30">
        <v>6</v>
      </c>
      <c r="H12" s="31">
        <v>9</v>
      </c>
      <c r="I12" s="32">
        <f>(H12*3+G12)/4</f>
        <v>8.25</v>
      </c>
      <c r="J12" s="15">
        <v>5.3</v>
      </c>
      <c r="K12" s="11">
        <f>ROUND((J12*5+I12*4+F12)/10,1)</f>
        <v>6.9</v>
      </c>
      <c r="L12" s="12" t="str">
        <f>IF(K12&gt;=8.5,"A",IF(K12&gt;=7,"B",IF(K12&gt;=5.5,"C",IF(K12&gt;=4,"D",IF(AND(K12&lt;4,K12&gt;=0),"F",IF(AND(F12="",I12="",J12=""),"I",IF(OR(F12&lt;&gt;"",I12&lt;&gt;"",J12&lt;&gt;""),"X","R")))))))</f>
        <v>C</v>
      </c>
      <c r="M12" s="13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15.75">
      <c r="B13" s="33" t="s">
        <v>76</v>
      </c>
      <c r="C13" s="33"/>
      <c r="D13" s="33"/>
      <c r="E13" s="33"/>
    </row>
    <row r="14" spans="2:15" ht="15.75">
      <c r="B14" s="21" t="s">
        <v>46</v>
      </c>
      <c r="C14" s="8"/>
      <c r="D14" s="8"/>
      <c r="E14" s="34" t="s">
        <v>15</v>
      </c>
      <c r="F14" s="34"/>
      <c r="G14" s="34"/>
      <c r="I14" s="35" t="s">
        <v>16</v>
      </c>
      <c r="J14" s="35"/>
      <c r="K14" s="35"/>
      <c r="M14" s="35" t="s">
        <v>48</v>
      </c>
      <c r="N14" s="35"/>
      <c r="O14" s="35"/>
    </row>
    <row r="15" spans="2:15" ht="15.75">
      <c r="B15" s="20"/>
      <c r="C15" s="8"/>
      <c r="D15" s="8"/>
      <c r="E15" s="8"/>
      <c r="F15" s="20"/>
      <c r="G15" s="20"/>
      <c r="H15" s="20"/>
      <c r="I15" s="20"/>
      <c r="J15" s="8"/>
      <c r="K15" s="8"/>
      <c r="L15" s="9"/>
      <c r="M15" s="9"/>
      <c r="N15" s="8"/>
      <c r="O15" s="8"/>
    </row>
    <row r="16" spans="2:15" ht="15.75">
      <c r="B16" s="20"/>
      <c r="C16" s="8"/>
      <c r="D16" s="8"/>
      <c r="E16" s="8"/>
      <c r="F16" s="20"/>
      <c r="G16" s="20"/>
      <c r="H16" s="20"/>
      <c r="I16" s="20"/>
      <c r="J16" s="8"/>
      <c r="K16" s="8"/>
      <c r="L16" s="9"/>
      <c r="M16" s="9"/>
      <c r="N16" s="8"/>
      <c r="O16" s="8"/>
    </row>
    <row r="17" spans="2:15" ht="15.75">
      <c r="B17" s="20"/>
      <c r="C17" s="8"/>
      <c r="D17" s="8"/>
      <c r="E17" s="8"/>
      <c r="F17" s="20"/>
      <c r="G17" s="20"/>
      <c r="H17" s="20"/>
      <c r="I17" s="20"/>
      <c r="J17" s="8"/>
      <c r="K17" s="8"/>
      <c r="L17" s="9"/>
      <c r="M17" s="9"/>
      <c r="N17" s="8"/>
      <c r="O17" s="8"/>
    </row>
    <row r="18" spans="2:15" ht="15.7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ht="15.75">
      <c r="B19" s="34" t="s">
        <v>47</v>
      </c>
      <c r="C19" s="34"/>
      <c r="E19" s="36" t="s">
        <v>51</v>
      </c>
      <c r="F19" s="36"/>
      <c r="G19" s="36"/>
      <c r="H19" s="22"/>
      <c r="I19" s="35" t="s">
        <v>49</v>
      </c>
      <c r="J19" s="35"/>
      <c r="K19" s="35"/>
      <c r="M19" s="35" t="s">
        <v>52</v>
      </c>
      <c r="N19" s="35"/>
      <c r="O19" s="35"/>
    </row>
    <row r="20" spans="2:15" ht="15.75"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8"/>
      <c r="O20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4:G14"/>
    <mergeCell ref="I14:K14"/>
    <mergeCell ref="M14:O14"/>
    <mergeCell ref="B19:C19"/>
    <mergeCell ref="E19:G19"/>
    <mergeCell ref="I19:K19"/>
    <mergeCell ref="M19:O19"/>
  </mergeCells>
  <printOptions/>
  <pageMargins left="0.32" right="0.2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2018-05-08T03:03:47Z</cp:lastPrinted>
  <dcterms:created xsi:type="dcterms:W3CDTF">2009-09-21T02:41:34Z</dcterms:created>
  <dcterms:modified xsi:type="dcterms:W3CDTF">2018-05-08T03:04:29Z</dcterms:modified>
  <cp:category/>
  <cp:version/>
  <cp:contentType/>
  <cp:contentStatus/>
</cp:coreProperties>
</file>