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9120" activeTab="5"/>
  </bookViews>
  <sheets>
    <sheet name="Nguyen ly 2" sheetId="1" r:id="rId1"/>
    <sheet name="Toan cao cấp A2" sheetId="2" r:id="rId2"/>
    <sheet name="KHMTDC" sheetId="3" r:id="rId3"/>
    <sheet name="HHHH" sheetId="4" r:id="rId4"/>
    <sheet name="VKT" sheetId="5" r:id="rId5"/>
    <sheet name="MĐ&amp;TN" sheetId="6" r:id="rId6"/>
  </sheets>
  <definedNames/>
  <calcPr fullCalcOnLoad="1"/>
</workbook>
</file>

<file path=xl/sharedStrings.xml><?xml version="1.0" encoding="utf-8"?>
<sst xmlns="http://schemas.openxmlformats.org/spreadsheetml/2006/main" count="314" uniqueCount="68">
  <si>
    <t>STT</t>
  </si>
  <si>
    <t>ĐẠI HỌC HUẾ</t>
  </si>
  <si>
    <t>PHÂN HIỆU ĐHH TẠI QUẢNG TRỊ</t>
  </si>
  <si>
    <t>MÃ SV</t>
  </si>
  <si>
    <t>HỌ VÀ TÊN</t>
  </si>
  <si>
    <t>NGÀY
 SINH</t>
  </si>
  <si>
    <t>ĐIỂM CHỮ</t>
  </si>
  <si>
    <t>BẢNG GHI ĐIỂM</t>
  </si>
  <si>
    <t>M 2.1</t>
  </si>
  <si>
    <t>TBC M2</t>
  </si>
  <si>
    <t>ĐIỂM TRUNG BÌNH CHUNG</t>
  </si>
  <si>
    <t>Người đọc điểm</t>
  </si>
  <si>
    <t>Người vào điểm</t>
  </si>
  <si>
    <t>ĐIỂM THÁI ĐỘ HỌC TẬP (M1-HS 1)</t>
  </si>
  <si>
    <t>Nguyễn Thị Thi</t>
  </si>
  <si>
    <t>ĐIỂM SỐ HỆ 10</t>
  </si>
  <si>
    <t>ĐIỂM SỐ HỆ 4</t>
  </si>
  <si>
    <t>XẾP LOẠI</t>
  </si>
  <si>
    <t>ĐIỂM KIỂM TRA ĐỊNH KỲ (M2 - HS 2)</t>
  </si>
  <si>
    <t>ĐIỂM THI KẾT THÚC HỌC PHẦN (M3 - HS 7)</t>
  </si>
  <si>
    <t>Hà Thị Ngọc Diệu</t>
  </si>
  <si>
    <t xml:space="preserve"> M 2.2</t>
  </si>
  <si>
    <t>M 2.2</t>
  </si>
  <si>
    <t>LỚP: KỸ THUẬT ĐIỆN K9</t>
  </si>
  <si>
    <t>NIÊN KHÓA: 2017 - 2022</t>
  </si>
  <si>
    <t>17Q1031018</t>
  </si>
  <si>
    <t>Lê Minh</t>
  </si>
  <si>
    <t>Đức</t>
  </si>
  <si>
    <t>14.01.1999</t>
  </si>
  <si>
    <t>17Q1031007</t>
  </si>
  <si>
    <t>Lê Bá</t>
  </si>
  <si>
    <t>Lưu</t>
  </si>
  <si>
    <t>25.11.1999</t>
  </si>
  <si>
    <t>17Q1031009</t>
  </si>
  <si>
    <t>Nam</t>
  </si>
  <si>
    <t>07.09.1999</t>
  </si>
  <si>
    <t>17Q1031012</t>
  </si>
  <si>
    <t>Tống Đức</t>
  </si>
  <si>
    <t>Quân</t>
  </si>
  <si>
    <t>12.09.1999</t>
  </si>
  <si>
    <t>17Q1031014</t>
  </si>
  <si>
    <t>Đoàn Nam Minh</t>
  </si>
  <si>
    <t>Tâm</t>
  </si>
  <si>
    <t>18.02.1999</t>
  </si>
  <si>
    <t>Xác nhận của Phòng ĐT - KHCN</t>
  </si>
  <si>
    <t>Người dò điểm</t>
  </si>
  <si>
    <t xml:space="preserve"> Vũ Trung Kiên</t>
  </si>
  <si>
    <t>Nguyễn Ngọc Thủy Tiên</t>
  </si>
  <si>
    <t>Học kỳ II - Năm học: 2017 - 2018</t>
  </si>
  <si>
    <t>HỌC PHẦN: Những nguyên lý cơ bản của chủ nghĩa Mác - Lênin 2            SỐ TC: 3</t>
  </si>
  <si>
    <t>Giảng viên: ThS. Trương Thị Hoa Mai</t>
  </si>
  <si>
    <t>HỌC PHẦN: Toán cao cấp A2         SỐ TC: 3</t>
  </si>
  <si>
    <t>Giảng viên: ThS. Nguyễn Văn Kiếm</t>
  </si>
  <si>
    <t>HỌC PHẦN: Khoa học môi trường đại cương                             SỐ TÍN CHỈ: 2</t>
  </si>
  <si>
    <t>Giảng viên: ThS. Nguyễn Xuân Cường</t>
  </si>
  <si>
    <t>HỌC PHẦN: Hình học họa hình                                     SỐ TÍN CHỈ: 2</t>
  </si>
  <si>
    <t>Giảng viên: ThS. Đoàn Thị Lan</t>
  </si>
  <si>
    <t>HỌC PHẦN: Vẽ kỹ thuật và VKT trên máy tính                                SỐ TÍN CHỈ: 2</t>
  </si>
  <si>
    <t>Giảng viên:  Đoàn Thị Lan</t>
  </si>
  <si>
    <t>HỌC PHẦN: Mạch điện và thí nghiệm                                 SỐ TÍN CHỈ: 4</t>
  </si>
  <si>
    <t>Giảng viên: TS. Võ Quang Nhã</t>
  </si>
  <si>
    <t>Danh sách này gồm có 5 sinh viên</t>
  </si>
  <si>
    <t>Cấm thi</t>
  </si>
  <si>
    <t>ĐIỂM KIỂM TRA ĐỊNH KỲ (M2 - HS3)</t>
  </si>
  <si>
    <t>ĐIỂM THI KẾT THÚC HỌC PHẦN (M3 - HS 6)</t>
  </si>
  <si>
    <t>ĐIỂM THI KẾT THÚC HỌC PHẦN (M3 - HS6)</t>
  </si>
  <si>
    <t>ĐIỂM KIỂM TRA ĐỊNH KỲ (M2 - HS 3)</t>
  </si>
  <si>
    <t xml:space="preserve">  M 2.2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</si>
</sst>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[$-409]dddd\,\ mmmm\ dd\,\ yyyy"/>
    <numFmt numFmtId="181" formatCode="[$-1010000]d/m/yyyy;@"/>
    <numFmt numFmtId="182" formatCode="[$-1010000]d/m/yy;@"/>
    <numFmt numFmtId="183" formatCode="0.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409]h:mm:ss\ AM/PM"/>
  </numFmts>
  <fonts count="50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.5"/>
      <name val="Times New Roman"/>
      <family val="1"/>
    </font>
    <font>
      <i/>
      <sz val="12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2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3" fontId="2" fillId="0" borderId="10" xfId="42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183" fontId="3" fillId="0" borderId="10" xfId="0" applyNumberFormat="1" applyFont="1" applyBorder="1" applyAlignment="1">
      <alignment horizontal="center" vertical="center"/>
    </xf>
    <xf numFmtId="2" fontId="10" fillId="0" borderId="10" xfId="0" applyNumberFormat="1" applyFont="1" applyBorder="1" applyAlignment="1">
      <alignment horizontal="center" vertical="center" wrapText="1"/>
    </xf>
    <xf numFmtId="183" fontId="3" fillId="0" borderId="11" xfId="0" applyNumberFormat="1" applyFont="1" applyBorder="1" applyAlignment="1">
      <alignment horizontal="center" vertical="center"/>
    </xf>
    <xf numFmtId="183" fontId="3" fillId="0" borderId="10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center" vertical="center" wrapText="1"/>
    </xf>
    <xf numFmtId="183" fontId="4" fillId="0" borderId="1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49" fontId="48" fillId="0" borderId="10" xfId="0" applyNumberFormat="1" applyFont="1" applyBorder="1" applyAlignment="1">
      <alignment/>
    </xf>
    <xf numFmtId="49" fontId="48" fillId="32" borderId="12" xfId="0" applyNumberFormat="1" applyFont="1" applyFill="1" applyBorder="1" applyAlignment="1">
      <alignment/>
    </xf>
    <xf numFmtId="49" fontId="48" fillId="32" borderId="13" xfId="0" applyNumberFormat="1" applyFont="1" applyFill="1" applyBorder="1" applyAlignment="1">
      <alignment/>
    </xf>
    <xf numFmtId="49" fontId="48" fillId="32" borderId="10" xfId="0" applyNumberFormat="1" applyFont="1" applyFill="1" applyBorder="1" applyAlignment="1">
      <alignment/>
    </xf>
    <xf numFmtId="0" fontId="48" fillId="0" borderId="10" xfId="0" applyFont="1" applyFill="1" applyBorder="1" applyAlignment="1">
      <alignment/>
    </xf>
    <xf numFmtId="183" fontId="11" fillId="0" borderId="11" xfId="0" applyNumberFormat="1" applyFont="1" applyBorder="1" applyAlignment="1">
      <alignment horizontal="center" vertical="center"/>
    </xf>
    <xf numFmtId="0" fontId="48" fillId="0" borderId="10" xfId="0" applyFont="1" applyFill="1" applyBorder="1" applyAlignment="1">
      <alignment vertical="center"/>
    </xf>
    <xf numFmtId="49" fontId="48" fillId="32" borderId="12" xfId="0" applyNumberFormat="1" applyFont="1" applyFill="1" applyBorder="1" applyAlignment="1">
      <alignment vertical="center"/>
    </xf>
    <xf numFmtId="49" fontId="48" fillId="32" borderId="13" xfId="0" applyNumberFormat="1" applyFont="1" applyFill="1" applyBorder="1" applyAlignment="1">
      <alignment vertical="center"/>
    </xf>
    <xf numFmtId="49" fontId="48" fillId="32" borderId="10" xfId="0" applyNumberFormat="1" applyFont="1" applyFill="1" applyBorder="1" applyAlignment="1">
      <alignment vertical="center"/>
    </xf>
    <xf numFmtId="183" fontId="4" fillId="0" borderId="10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49" fontId="48" fillId="0" borderId="10" xfId="0" applyNumberFormat="1" applyFont="1" applyBorder="1" applyAlignment="1">
      <alignment vertical="center"/>
    </xf>
    <xf numFmtId="183" fontId="11" fillId="0" borderId="10" xfId="0" applyNumberFormat="1" applyFont="1" applyBorder="1" applyAlignment="1">
      <alignment vertical="center"/>
    </xf>
    <xf numFmtId="183" fontId="49" fillId="0" borderId="10" xfId="0" applyNumberFormat="1" applyFont="1" applyBorder="1" applyAlignment="1">
      <alignment horizontal="center" vertical="center"/>
    </xf>
    <xf numFmtId="183" fontId="6" fillId="0" borderId="10" xfId="0" applyNumberFormat="1" applyFont="1" applyBorder="1" applyAlignment="1">
      <alignment horizontal="center" vertical="center"/>
    </xf>
    <xf numFmtId="183" fontId="2" fillId="0" borderId="10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628650" y="44767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628650" y="44767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628650" y="44767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628650" y="44767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628650" y="44767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628650" y="44767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628650" y="447675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628650" y="447675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628650" y="447675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628650" y="447675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628650" y="44767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628650" y="44767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628650" y="447675"/>
          <a:ext cx="1495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628650" y="447675"/>
          <a:ext cx="1495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628650" y="447675"/>
          <a:ext cx="1495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"/>
  <sheetViews>
    <sheetView zoomScalePageLayoutView="0" workbookViewId="0" topLeftCell="A1">
      <selection activeCell="K10" sqref="K10:K14"/>
    </sheetView>
  </sheetViews>
  <sheetFormatPr defaultColWidth="9.140625" defaultRowHeight="12.75"/>
  <cols>
    <col min="1" max="1" width="4.57421875" style="1" bestFit="1" customWidth="1"/>
    <col min="2" max="2" width="13.140625" style="1" customWidth="1"/>
    <col min="3" max="3" width="14.8515625" style="1" customWidth="1"/>
    <col min="4" max="4" width="7.140625" style="1" customWidth="1"/>
    <col min="5" max="5" width="11.8515625" style="1" customWidth="1"/>
    <col min="6" max="6" width="12.421875" style="1" customWidth="1"/>
    <col min="7" max="7" width="6.421875" style="1" customWidth="1"/>
    <col min="8" max="8" width="5.8515625" style="1" customWidth="1"/>
    <col min="9" max="9" width="6.57421875" style="1" customWidth="1"/>
    <col min="10" max="10" width="11.140625" style="1" customWidth="1"/>
    <col min="11" max="11" width="8.7109375" style="1" customWidth="1"/>
    <col min="12" max="12" width="6.00390625" style="8" customWidth="1"/>
    <col min="13" max="13" width="7.7109375" style="8" customWidth="1"/>
    <col min="14" max="14" width="8.140625" style="1" customWidth="1"/>
    <col min="15" max="15" width="12.8515625" style="1" customWidth="1"/>
    <col min="16" max="16384" width="9.140625" style="1" customWidth="1"/>
  </cols>
  <sheetData>
    <row r="1" spans="1:14" ht="15.75">
      <c r="A1" s="40" t="s">
        <v>1</v>
      </c>
      <c r="B1" s="40"/>
      <c r="C1" s="40"/>
      <c r="D1" s="40"/>
      <c r="E1" s="41" t="s">
        <v>7</v>
      </c>
      <c r="F1" s="41"/>
      <c r="G1" s="41"/>
      <c r="H1" s="41"/>
      <c r="I1" s="41"/>
      <c r="J1" s="41"/>
      <c r="K1" s="41"/>
      <c r="L1" s="41"/>
      <c r="M1" s="41"/>
      <c r="N1" s="41"/>
    </row>
    <row r="2" spans="1:14" ht="19.5" customHeight="1">
      <c r="A2" s="42" t="s">
        <v>2</v>
      </c>
      <c r="B2" s="42"/>
      <c r="C2" s="42"/>
      <c r="D2" s="42"/>
      <c r="E2" s="41" t="s">
        <v>23</v>
      </c>
      <c r="F2" s="41"/>
      <c r="G2" s="41"/>
      <c r="H2" s="41"/>
      <c r="I2" s="41"/>
      <c r="J2" s="41"/>
      <c r="K2" s="41"/>
      <c r="L2" s="41"/>
      <c r="M2" s="41"/>
      <c r="N2" s="41"/>
    </row>
    <row r="3" spans="5:14" ht="20.25" customHeight="1">
      <c r="E3" s="43" t="s">
        <v>24</v>
      </c>
      <c r="F3" s="43"/>
      <c r="G3" s="43"/>
      <c r="H3" s="43"/>
      <c r="I3" s="43"/>
      <c r="J3" s="43"/>
      <c r="K3" s="43"/>
      <c r="L3" s="43"/>
      <c r="M3" s="43"/>
      <c r="N3" s="43"/>
    </row>
    <row r="4" spans="5:14" ht="18.75" customHeight="1">
      <c r="E4" s="41" t="s">
        <v>48</v>
      </c>
      <c r="F4" s="41"/>
      <c r="G4" s="41"/>
      <c r="H4" s="41"/>
      <c r="I4" s="41"/>
      <c r="J4" s="41"/>
      <c r="K4" s="41"/>
      <c r="L4" s="41"/>
      <c r="M4" s="41"/>
      <c r="N4" s="41"/>
    </row>
    <row r="5" spans="5:14" ht="18.75" customHeight="1">
      <c r="E5" s="44" t="s">
        <v>49</v>
      </c>
      <c r="F5" s="44"/>
      <c r="G5" s="44"/>
      <c r="H5" s="44"/>
      <c r="I5" s="44"/>
      <c r="J5" s="44"/>
      <c r="K5" s="44"/>
      <c r="L5" s="44"/>
      <c r="M5" s="44"/>
      <c r="N5" s="44"/>
    </row>
    <row r="6" spans="5:14" ht="15.75" customHeight="1">
      <c r="E6" s="44" t="s">
        <v>50</v>
      </c>
      <c r="F6" s="44"/>
      <c r="G6" s="44"/>
      <c r="H6" s="44"/>
      <c r="I6" s="44"/>
      <c r="J6" s="44"/>
      <c r="K6" s="44"/>
      <c r="L6" s="44"/>
      <c r="M6" s="44"/>
      <c r="N6" s="44"/>
    </row>
    <row r="7" ht="10.5" customHeight="1"/>
    <row r="8" spans="1:15" s="7" customFormat="1" ht="42" customHeight="1">
      <c r="A8" s="45" t="s">
        <v>0</v>
      </c>
      <c r="B8" s="45" t="s">
        <v>3</v>
      </c>
      <c r="C8" s="45" t="s">
        <v>4</v>
      </c>
      <c r="D8" s="45"/>
      <c r="E8" s="46" t="s">
        <v>5</v>
      </c>
      <c r="F8" s="47" t="s">
        <v>13</v>
      </c>
      <c r="G8" s="49" t="s">
        <v>63</v>
      </c>
      <c r="H8" s="50"/>
      <c r="I8" s="51"/>
      <c r="J8" s="47" t="s">
        <v>64</v>
      </c>
      <c r="K8" s="49" t="s">
        <v>10</v>
      </c>
      <c r="L8" s="50"/>
      <c r="M8" s="51"/>
      <c r="N8" s="52" t="s">
        <v>17</v>
      </c>
      <c r="O8" s="53"/>
    </row>
    <row r="9" spans="1:15" s="7" customFormat="1" ht="36" customHeight="1">
      <c r="A9" s="45"/>
      <c r="B9" s="45"/>
      <c r="C9" s="45"/>
      <c r="D9" s="45"/>
      <c r="E9" s="45"/>
      <c r="F9" s="48"/>
      <c r="G9" s="9" t="s">
        <v>8</v>
      </c>
      <c r="H9" s="14" t="s">
        <v>21</v>
      </c>
      <c r="I9" s="6" t="s">
        <v>9</v>
      </c>
      <c r="J9" s="48"/>
      <c r="K9" s="6" t="s">
        <v>15</v>
      </c>
      <c r="L9" s="6" t="s">
        <v>6</v>
      </c>
      <c r="M9" s="6" t="s">
        <v>16</v>
      </c>
      <c r="N9" s="54"/>
      <c r="O9" s="55"/>
    </row>
    <row r="10" spans="1:15" s="33" customFormat="1" ht="23.25" customHeight="1">
      <c r="A10" s="11">
        <v>1</v>
      </c>
      <c r="B10" s="27" t="s">
        <v>25</v>
      </c>
      <c r="C10" s="28" t="s">
        <v>26</v>
      </c>
      <c r="D10" s="29" t="s">
        <v>27</v>
      </c>
      <c r="E10" s="30" t="s">
        <v>28</v>
      </c>
      <c r="F10" s="13">
        <v>7</v>
      </c>
      <c r="G10" s="36">
        <v>6</v>
      </c>
      <c r="H10" s="13">
        <v>7</v>
      </c>
      <c r="I10" s="13">
        <f>(H10*1.5+G10*1.5)/3</f>
        <v>6.5</v>
      </c>
      <c r="J10" s="13">
        <v>7.5</v>
      </c>
      <c r="K10" s="37">
        <f>ROUND((J10*6+I10*3+F10)/10,1)</f>
        <v>7.2</v>
      </c>
      <c r="L10" s="38" t="str">
        <f>IF(K10&gt;=8.5,"A",IF(K10&gt;=7,"B",IF(K10&gt;=5.5,"C",IF(K10&gt;=4,"D",IF(AND(K10&lt;4,K10&gt;=0),"F",IF(AND(F10="",I10="",J10=""),"I",IF(OR(F10&lt;&gt;"",I10&lt;&gt;"",J10&lt;&gt;""),"X","R")))))))</f>
        <v>B</v>
      </c>
      <c r="M10" s="39">
        <f>IF(L10="A",4,IF(L10="B",3,IF(L10="C",2,IF(L10="D",1,0))))</f>
        <v>3</v>
      </c>
      <c r="N10" s="10" t="str">
        <f>IF(L10="A","GIỎI",IF(L10="B","KHÁ",IF(L10="C","TB",IF(L10="D","TB YẾU","KÉM"))))</f>
        <v>KHÁ</v>
      </c>
      <c r="O10" s="4" t="str">
        <f>IF(OR(K10&lt;4,J10&lt;=2),"KHÔNG ĐẠT"," ĐẠT")</f>
        <v> ĐẠT</v>
      </c>
    </row>
    <row r="11" spans="1:15" s="33" customFormat="1" ht="23.25" customHeight="1">
      <c r="A11" s="11">
        <v>2</v>
      </c>
      <c r="B11" s="34" t="s">
        <v>29</v>
      </c>
      <c r="C11" s="28" t="s">
        <v>30</v>
      </c>
      <c r="D11" s="29" t="s">
        <v>31</v>
      </c>
      <c r="E11" s="30" t="s">
        <v>32</v>
      </c>
      <c r="F11" s="13">
        <v>7</v>
      </c>
      <c r="G11" s="36">
        <v>7</v>
      </c>
      <c r="H11" s="13">
        <v>7</v>
      </c>
      <c r="I11" s="13">
        <f>(H11*1.5+G11*1.5)/3</f>
        <v>7</v>
      </c>
      <c r="J11" s="13">
        <v>0</v>
      </c>
      <c r="K11" s="37">
        <f>ROUND((J11*6+I11*3+F11)/10,1)</f>
        <v>2.8</v>
      </c>
      <c r="L11" s="38" t="str">
        <f>IF(K11&gt;=8.5,"A",IF(K11&gt;=7,"B",IF(K11&gt;=5.5,"C",IF(K11&gt;=4,"D",IF(AND(K11&lt;4,K11&gt;=0),"F",IF(AND(F11="",I11="",J11=""),"I",IF(OR(F11&lt;&gt;"",I11&lt;&gt;"",J11&lt;&gt;""),"X","R")))))))</f>
        <v>F</v>
      </c>
      <c r="M11" s="39">
        <f>IF(L11="A",4,IF(L11="B",3,IF(L11="C",2,IF(L11="D",1,0))))</f>
        <v>0</v>
      </c>
      <c r="N11" s="10" t="str">
        <f>IF(L11="A","GIỎI",IF(L11="B","KHÁ",IF(L11="C","TB",IF(L11="D","TB YẾU","KÉM"))))</f>
        <v>KÉM</v>
      </c>
      <c r="O11" s="4" t="str">
        <f>IF(OR(K11&lt;4,J11&lt;=2),"KHÔNG ĐẠT"," ĐẠT")</f>
        <v>KHÔNG ĐẠT</v>
      </c>
    </row>
    <row r="12" spans="1:15" s="33" customFormat="1" ht="23.25" customHeight="1">
      <c r="A12" s="11">
        <v>3</v>
      </c>
      <c r="B12" s="34" t="s">
        <v>33</v>
      </c>
      <c r="C12" s="28" t="s">
        <v>26</v>
      </c>
      <c r="D12" s="29" t="s">
        <v>34</v>
      </c>
      <c r="E12" s="30" t="s">
        <v>35</v>
      </c>
      <c r="F12" s="13">
        <v>5</v>
      </c>
      <c r="G12" s="36">
        <v>6</v>
      </c>
      <c r="H12" s="13">
        <v>5</v>
      </c>
      <c r="I12" s="13">
        <f>(H12*1.5+G12*1.5)/3</f>
        <v>5.5</v>
      </c>
      <c r="J12" s="13">
        <v>0</v>
      </c>
      <c r="K12" s="37">
        <f>ROUND((J12*6+I12*3+F12)/10,1)</f>
        <v>2.2</v>
      </c>
      <c r="L12" s="38" t="str">
        <f>IF(K12&gt;=8.5,"A",IF(K12&gt;=7,"B",IF(K12&gt;=5.5,"C",IF(K12&gt;=4,"D",IF(AND(K12&lt;4,K12&gt;=0),"F",IF(AND(F12="",I12="",J12=""),"I",IF(OR(F12&lt;&gt;"",I12&lt;&gt;"",J12&lt;&gt;""),"X","R")))))))</f>
        <v>F</v>
      </c>
      <c r="M12" s="39">
        <f>IF(L12="A",4,IF(L12="B",3,IF(L12="C",2,IF(L12="D",1,0))))</f>
        <v>0</v>
      </c>
      <c r="N12" s="10" t="str">
        <f>IF(L12="A","GIỎI",IF(L12="B","KHÁ",IF(L12="C","TB",IF(L12="D","TB YẾU","KÉM"))))</f>
        <v>KÉM</v>
      </c>
      <c r="O12" s="4" t="str">
        <f>IF(OR(K12&lt;4,J12&lt;=2),"KHÔNG ĐẠT"," ĐẠT")</f>
        <v>KHÔNG ĐẠT</v>
      </c>
    </row>
    <row r="13" spans="1:15" s="33" customFormat="1" ht="23.25" customHeight="1">
      <c r="A13" s="11">
        <v>4</v>
      </c>
      <c r="B13" s="34" t="s">
        <v>36</v>
      </c>
      <c r="C13" s="28" t="s">
        <v>37</v>
      </c>
      <c r="D13" s="29" t="s">
        <v>38</v>
      </c>
      <c r="E13" s="30" t="s">
        <v>39</v>
      </c>
      <c r="F13" s="13">
        <v>8</v>
      </c>
      <c r="G13" s="36">
        <v>9</v>
      </c>
      <c r="H13" s="13">
        <v>7</v>
      </c>
      <c r="I13" s="13">
        <f>(H13*1.5+G13*1.5)/3</f>
        <v>8</v>
      </c>
      <c r="J13" s="13">
        <v>7</v>
      </c>
      <c r="K13" s="37">
        <f>ROUND((J13*6+I13*3+F13)/10,1)</f>
        <v>7.4</v>
      </c>
      <c r="L13" s="38" t="str">
        <f>IF(K13&gt;=8.5,"A",IF(K13&gt;=7,"B",IF(K13&gt;=5.5,"C",IF(K13&gt;=4,"D",IF(AND(K13&lt;4,K13&gt;=0),"F",IF(AND(F13="",I13="",J13=""),"I",IF(OR(F13&lt;&gt;"",I13&lt;&gt;"",J13&lt;&gt;""),"X","R")))))))</f>
        <v>B</v>
      </c>
      <c r="M13" s="39">
        <f>IF(L13="A",4,IF(L13="B",3,IF(L13="C",2,IF(L13="D",1,0))))</f>
        <v>3</v>
      </c>
      <c r="N13" s="10" t="str">
        <f>IF(L13="A","GIỎI",IF(L13="B","KHÁ",IF(L13="C","TB",IF(L13="D","TB YẾU","KÉM"))))</f>
        <v>KHÁ</v>
      </c>
      <c r="O13" s="4" t="str">
        <f>IF(OR(K13&lt;4,J13&lt;=2),"KHÔNG ĐẠT"," ĐẠT")</f>
        <v> ĐẠT</v>
      </c>
    </row>
    <row r="14" spans="1:15" s="33" customFormat="1" ht="23.25" customHeight="1">
      <c r="A14" s="11">
        <v>5</v>
      </c>
      <c r="B14" s="34" t="s">
        <v>40</v>
      </c>
      <c r="C14" s="28" t="s">
        <v>41</v>
      </c>
      <c r="D14" s="29" t="s">
        <v>42</v>
      </c>
      <c r="E14" s="30" t="s">
        <v>43</v>
      </c>
      <c r="F14" s="13">
        <v>9</v>
      </c>
      <c r="G14" s="36">
        <v>8</v>
      </c>
      <c r="H14" s="13">
        <v>7</v>
      </c>
      <c r="I14" s="13">
        <f>(H14*1.5+G14*1.5)/3</f>
        <v>7.5</v>
      </c>
      <c r="J14" s="13">
        <v>7.5</v>
      </c>
      <c r="K14" s="37">
        <f>ROUND((J14*6+I14*3+F14)/10,1)</f>
        <v>7.7</v>
      </c>
      <c r="L14" s="38" t="str">
        <f>IF(K14&gt;=8.5,"A",IF(K14&gt;=7,"B",IF(K14&gt;=5.5,"C",IF(K14&gt;=4,"D",IF(AND(K14&lt;4,K14&gt;=0),"F",IF(AND(F14="",I14="",J14=""),"I",IF(OR(F14&lt;&gt;"",I14&lt;&gt;"",J14&lt;&gt;""),"X","R")))))))</f>
        <v>B</v>
      </c>
      <c r="M14" s="39">
        <f>IF(L14="A",4,IF(L14="B",3,IF(L14="C",2,IF(L14="D",1,0))))</f>
        <v>3</v>
      </c>
      <c r="N14" s="10" t="str">
        <f>IF(L14="A","GIỎI",IF(L14="B","KHÁ",IF(L14="C","TB",IF(L14="D","TB YẾU","KÉM"))))</f>
        <v>KHÁ</v>
      </c>
      <c r="O14" s="4" t="str">
        <f>IF(OR(K14&lt;4,J14&lt;=2),"KHÔNG ĐẠT"," ĐẠT")</f>
        <v> ĐẠT</v>
      </c>
    </row>
    <row r="15" spans="2:14" ht="16.5">
      <c r="B15" s="3" t="s">
        <v>61</v>
      </c>
      <c r="K15" s="56"/>
      <c r="L15" s="56"/>
      <c r="M15" s="56"/>
      <c r="N15" s="56"/>
    </row>
    <row r="16" spans="2:14" ht="19.5" customHeight="1">
      <c r="B16" s="41" t="s">
        <v>44</v>
      </c>
      <c r="C16" s="41"/>
      <c r="D16" s="41"/>
      <c r="E16" s="41" t="s">
        <v>11</v>
      </c>
      <c r="F16" s="41"/>
      <c r="G16" s="41"/>
      <c r="H16" s="41" t="s">
        <v>12</v>
      </c>
      <c r="I16" s="41"/>
      <c r="J16" s="41"/>
      <c r="K16" s="20"/>
      <c r="L16" s="57" t="s">
        <v>45</v>
      </c>
      <c r="M16" s="57"/>
      <c r="N16" s="57"/>
    </row>
    <row r="17" ht="15.75">
      <c r="C17" s="2"/>
    </row>
    <row r="20" spans="2:14" ht="30.75" customHeight="1">
      <c r="B20" s="41" t="s">
        <v>46</v>
      </c>
      <c r="C20" s="41"/>
      <c r="D20" s="12"/>
      <c r="E20" s="41" t="s">
        <v>20</v>
      </c>
      <c r="F20" s="41"/>
      <c r="G20" s="41"/>
      <c r="H20" s="41" t="s">
        <v>14</v>
      </c>
      <c r="I20" s="41"/>
      <c r="J20" s="41"/>
      <c r="K20" s="12"/>
      <c r="L20" s="12" t="s">
        <v>47</v>
      </c>
      <c r="M20" s="12"/>
      <c r="N20" s="12"/>
    </row>
    <row r="21" ht="24.75" customHeight="1"/>
  </sheetData>
  <sheetProtection/>
  <mergeCells count="25">
    <mergeCell ref="B20:C20"/>
    <mergeCell ref="E20:G20"/>
    <mergeCell ref="N8:O9"/>
    <mergeCell ref="K15:N15"/>
    <mergeCell ref="H16:J16"/>
    <mergeCell ref="H20:J20"/>
    <mergeCell ref="B16:D16"/>
    <mergeCell ref="E16:G16"/>
    <mergeCell ref="L16:N16"/>
    <mergeCell ref="E5:N5"/>
    <mergeCell ref="E6:N6"/>
    <mergeCell ref="A8:A9"/>
    <mergeCell ref="B8:B9"/>
    <mergeCell ref="C8:D9"/>
    <mergeCell ref="E8:E9"/>
    <mergeCell ref="F8:F9"/>
    <mergeCell ref="G8:I8"/>
    <mergeCell ref="J8:J9"/>
    <mergeCell ref="K8:M8"/>
    <mergeCell ref="A1:D1"/>
    <mergeCell ref="E1:N1"/>
    <mergeCell ref="A2:D2"/>
    <mergeCell ref="E2:N2"/>
    <mergeCell ref="E3:N3"/>
    <mergeCell ref="E4:N4"/>
  </mergeCells>
  <printOptions/>
  <pageMargins left="0.21" right="0.16" top="0.75" bottom="0.75" header="0.3" footer="0.3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0"/>
  <sheetViews>
    <sheetView zoomScalePageLayoutView="0" workbookViewId="0" topLeftCell="A1">
      <selection activeCell="K10" sqref="K10:K14"/>
    </sheetView>
  </sheetViews>
  <sheetFormatPr defaultColWidth="9.140625" defaultRowHeight="12.75"/>
  <cols>
    <col min="1" max="1" width="4.57421875" style="1" bestFit="1" customWidth="1"/>
    <col min="2" max="2" width="13.140625" style="1" customWidth="1"/>
    <col min="3" max="3" width="15.28125" style="1" customWidth="1"/>
    <col min="4" max="4" width="7.140625" style="1" customWidth="1"/>
    <col min="5" max="5" width="11.8515625" style="1" customWidth="1"/>
    <col min="6" max="6" width="12.421875" style="1" customWidth="1"/>
    <col min="7" max="7" width="6.421875" style="1" customWidth="1"/>
    <col min="8" max="8" width="5.8515625" style="1" customWidth="1"/>
    <col min="9" max="9" width="6.57421875" style="1" customWidth="1"/>
    <col min="10" max="10" width="11.140625" style="1" customWidth="1"/>
    <col min="11" max="11" width="8.7109375" style="1" customWidth="1"/>
    <col min="12" max="12" width="6.00390625" style="8" customWidth="1"/>
    <col min="13" max="13" width="7.7109375" style="8" customWidth="1"/>
    <col min="14" max="14" width="8.140625" style="1" customWidth="1"/>
    <col min="15" max="15" width="12.8515625" style="1" customWidth="1"/>
    <col min="16" max="16384" width="9.140625" style="1" customWidth="1"/>
  </cols>
  <sheetData>
    <row r="1" spans="1:14" ht="15.75">
      <c r="A1" s="40" t="s">
        <v>1</v>
      </c>
      <c r="B1" s="40"/>
      <c r="C1" s="40"/>
      <c r="D1" s="40"/>
      <c r="E1" s="41" t="s">
        <v>7</v>
      </c>
      <c r="F1" s="41"/>
      <c r="G1" s="41"/>
      <c r="H1" s="41"/>
      <c r="I1" s="41"/>
      <c r="J1" s="41"/>
      <c r="K1" s="41"/>
      <c r="L1" s="41"/>
      <c r="M1" s="41"/>
      <c r="N1" s="41"/>
    </row>
    <row r="2" spans="1:14" ht="19.5" customHeight="1">
      <c r="A2" s="42" t="s">
        <v>2</v>
      </c>
      <c r="B2" s="42"/>
      <c r="C2" s="42"/>
      <c r="D2" s="42"/>
      <c r="E2" s="41" t="s">
        <v>23</v>
      </c>
      <c r="F2" s="41"/>
      <c r="G2" s="41"/>
      <c r="H2" s="41"/>
      <c r="I2" s="41"/>
      <c r="J2" s="41"/>
      <c r="K2" s="41"/>
      <c r="L2" s="41"/>
      <c r="M2" s="41"/>
      <c r="N2" s="41"/>
    </row>
    <row r="3" spans="5:14" ht="20.25" customHeight="1">
      <c r="E3" s="43" t="s">
        <v>24</v>
      </c>
      <c r="F3" s="43"/>
      <c r="G3" s="43"/>
      <c r="H3" s="43"/>
      <c r="I3" s="43"/>
      <c r="J3" s="43"/>
      <c r="K3" s="43"/>
      <c r="L3" s="43"/>
      <c r="M3" s="43"/>
      <c r="N3" s="43"/>
    </row>
    <row r="4" spans="5:14" ht="18.75" customHeight="1">
      <c r="E4" s="41" t="s">
        <v>48</v>
      </c>
      <c r="F4" s="41"/>
      <c r="G4" s="41"/>
      <c r="H4" s="41"/>
      <c r="I4" s="41"/>
      <c r="J4" s="41"/>
      <c r="K4" s="41"/>
      <c r="L4" s="41"/>
      <c r="M4" s="41"/>
      <c r="N4" s="41"/>
    </row>
    <row r="5" spans="5:14" ht="18.75" customHeight="1">
      <c r="E5" s="44" t="s">
        <v>51</v>
      </c>
      <c r="F5" s="44"/>
      <c r="G5" s="44"/>
      <c r="H5" s="44"/>
      <c r="I5" s="44"/>
      <c r="J5" s="44"/>
      <c r="K5" s="44"/>
      <c r="L5" s="44"/>
      <c r="M5" s="44"/>
      <c r="N5" s="44"/>
    </row>
    <row r="6" spans="5:14" ht="15.75" customHeight="1">
      <c r="E6" s="44" t="s">
        <v>52</v>
      </c>
      <c r="F6" s="44"/>
      <c r="G6" s="44"/>
      <c r="H6" s="44"/>
      <c r="I6" s="44"/>
      <c r="J6" s="44"/>
      <c r="K6" s="44"/>
      <c r="L6" s="44"/>
      <c r="M6" s="44"/>
      <c r="N6" s="44"/>
    </row>
    <row r="7" ht="10.5" customHeight="1"/>
    <row r="8" spans="1:15" s="7" customFormat="1" ht="42" customHeight="1">
      <c r="A8" s="45" t="s">
        <v>0</v>
      </c>
      <c r="B8" s="45" t="s">
        <v>3</v>
      </c>
      <c r="C8" s="45" t="s">
        <v>4</v>
      </c>
      <c r="D8" s="45"/>
      <c r="E8" s="46" t="s">
        <v>5</v>
      </c>
      <c r="F8" s="47" t="s">
        <v>13</v>
      </c>
      <c r="G8" s="49" t="s">
        <v>18</v>
      </c>
      <c r="H8" s="50"/>
      <c r="I8" s="51"/>
      <c r="J8" s="47" t="s">
        <v>19</v>
      </c>
      <c r="K8" s="49" t="s">
        <v>10</v>
      </c>
      <c r="L8" s="50"/>
      <c r="M8" s="51"/>
      <c r="N8" s="52" t="s">
        <v>17</v>
      </c>
      <c r="O8" s="53"/>
    </row>
    <row r="9" spans="1:15" s="7" customFormat="1" ht="36" customHeight="1">
      <c r="A9" s="45"/>
      <c r="B9" s="45"/>
      <c r="C9" s="45"/>
      <c r="D9" s="45"/>
      <c r="E9" s="45"/>
      <c r="F9" s="48"/>
      <c r="G9" s="9" t="s">
        <v>8</v>
      </c>
      <c r="H9" s="14" t="s">
        <v>21</v>
      </c>
      <c r="I9" s="6" t="s">
        <v>9</v>
      </c>
      <c r="J9" s="48"/>
      <c r="K9" s="6" t="s">
        <v>15</v>
      </c>
      <c r="L9" s="6" t="s">
        <v>6</v>
      </c>
      <c r="M9" s="6" t="s">
        <v>16</v>
      </c>
      <c r="N9" s="54"/>
      <c r="O9" s="55"/>
    </row>
    <row r="10" spans="1:15" s="33" customFormat="1" ht="24.75" customHeight="1">
      <c r="A10" s="11">
        <v>1</v>
      </c>
      <c r="B10" s="27" t="s">
        <v>25</v>
      </c>
      <c r="C10" s="28" t="s">
        <v>26</v>
      </c>
      <c r="D10" s="29" t="s">
        <v>27</v>
      </c>
      <c r="E10" s="30" t="s">
        <v>28</v>
      </c>
      <c r="F10" s="13">
        <v>7</v>
      </c>
      <c r="G10" s="36">
        <v>6</v>
      </c>
      <c r="H10" s="13"/>
      <c r="I10" s="13">
        <f>G10</f>
        <v>6</v>
      </c>
      <c r="J10" s="13">
        <v>4</v>
      </c>
      <c r="K10" s="37">
        <f>ROUND((J10*7+I10*2+F10)/10,1)</f>
        <v>4.7</v>
      </c>
      <c r="L10" s="38" t="str">
        <f>IF(K10&gt;=8.5,"A",IF(K10&gt;=7,"B",IF(K10&gt;=5.5,"C",IF(K10&gt;=4,"D",IF(AND(K10&lt;4,K10&gt;=0),"F",IF(AND(F10="",I10="",J10=""),"I",IF(OR(F10&lt;&gt;"",I10&lt;&gt;"",J10&lt;&gt;""),"X","R")))))))</f>
        <v>D</v>
      </c>
      <c r="M10" s="39">
        <f>IF(L10="A",4,IF(L10="B",3,IF(L10="C",2,IF(L10="D",1,0))))</f>
        <v>1</v>
      </c>
      <c r="N10" s="10" t="str">
        <f>IF(L10="A","GIỎI",IF(L10="B","KHÁ",IF(L10="C","TB",IF(L10="D","TB YẾU","KÉM"))))</f>
        <v>TB YẾU</v>
      </c>
      <c r="O10" s="4" t="str">
        <f>IF(OR(K10&lt;4,J10&lt;=2),"KHÔNG ĐẠT"," ĐẠT")</f>
        <v> ĐẠT</v>
      </c>
    </row>
    <row r="11" spans="1:15" s="33" customFormat="1" ht="24.75" customHeight="1">
      <c r="A11" s="11">
        <v>2</v>
      </c>
      <c r="B11" s="34" t="s">
        <v>29</v>
      </c>
      <c r="C11" s="28" t="s">
        <v>30</v>
      </c>
      <c r="D11" s="29" t="s">
        <v>31</v>
      </c>
      <c r="E11" s="30" t="s">
        <v>32</v>
      </c>
      <c r="F11" s="13">
        <v>7</v>
      </c>
      <c r="G11" s="36">
        <v>6</v>
      </c>
      <c r="H11" s="13"/>
      <c r="I11" s="13">
        <f>G11</f>
        <v>6</v>
      </c>
      <c r="J11" s="13">
        <v>0</v>
      </c>
      <c r="K11" s="37">
        <f>ROUND((J11*7+I11*2+F11)/10,1)</f>
        <v>1.9</v>
      </c>
      <c r="L11" s="38" t="str">
        <f>IF(K11&gt;=8.5,"A",IF(K11&gt;=7,"B",IF(K11&gt;=5.5,"C",IF(K11&gt;=4,"D",IF(AND(K11&lt;4,K11&gt;=0),"F",IF(AND(F11="",I11="",J11=""),"I",IF(OR(F11&lt;&gt;"",I11&lt;&gt;"",J11&lt;&gt;""),"X","R")))))))</f>
        <v>F</v>
      </c>
      <c r="M11" s="39">
        <f>IF(L11="A",4,IF(L11="B",3,IF(L11="C",2,IF(L11="D",1,0))))</f>
        <v>0</v>
      </c>
      <c r="N11" s="10" t="str">
        <f>IF(L11="A","GIỎI",IF(L11="B","KHÁ",IF(L11="C","TB",IF(L11="D","TB YẾU","KÉM"))))</f>
        <v>KÉM</v>
      </c>
      <c r="O11" s="4" t="str">
        <f>IF(OR(K11&lt;4,J11&lt;=2),"KHÔNG ĐẠT"," ĐẠT")</f>
        <v>KHÔNG ĐẠT</v>
      </c>
    </row>
    <row r="12" spans="1:15" s="33" customFormat="1" ht="24.75" customHeight="1">
      <c r="A12" s="11">
        <v>3</v>
      </c>
      <c r="B12" s="34" t="s">
        <v>33</v>
      </c>
      <c r="C12" s="28" t="s">
        <v>26</v>
      </c>
      <c r="D12" s="29" t="s">
        <v>34</v>
      </c>
      <c r="E12" s="30" t="s">
        <v>35</v>
      </c>
      <c r="F12" s="13">
        <v>0</v>
      </c>
      <c r="G12" s="36">
        <v>0</v>
      </c>
      <c r="H12" s="13"/>
      <c r="I12" s="13">
        <f>G12</f>
        <v>0</v>
      </c>
      <c r="J12" s="13">
        <v>5</v>
      </c>
      <c r="K12" s="37">
        <f>ROUND((J12*7+I12*2+F12)/10,1)</f>
        <v>3.5</v>
      </c>
      <c r="L12" s="38" t="str">
        <f>IF(K12&gt;=8.5,"A",IF(K12&gt;=7,"B",IF(K12&gt;=5.5,"C",IF(K12&gt;=4,"D",IF(AND(K12&lt;4,K12&gt;=0),"F",IF(AND(F12="",I12="",J12=""),"I",IF(OR(F12&lt;&gt;"",I12&lt;&gt;"",J12&lt;&gt;""),"X","R")))))))</f>
        <v>F</v>
      </c>
      <c r="M12" s="39">
        <f>IF(L12="A",4,IF(L12="B",3,IF(L12="C",2,IF(L12="D",1,0))))</f>
        <v>0</v>
      </c>
      <c r="N12" s="10" t="str">
        <f>IF(L12="A","GIỎI",IF(L12="B","KHÁ",IF(L12="C","TB",IF(L12="D","TB YẾU","KÉM"))))</f>
        <v>KÉM</v>
      </c>
      <c r="O12" s="4" t="str">
        <f>IF(OR(K12&lt;4,J12&lt;=2),"KHÔNG ĐẠT"," ĐẠT")</f>
        <v>KHÔNG ĐẠT</v>
      </c>
    </row>
    <row r="13" spans="1:15" s="33" customFormat="1" ht="24.75" customHeight="1">
      <c r="A13" s="11">
        <v>4</v>
      </c>
      <c r="B13" s="34" t="s">
        <v>36</v>
      </c>
      <c r="C13" s="28" t="s">
        <v>37</v>
      </c>
      <c r="D13" s="29" t="s">
        <v>38</v>
      </c>
      <c r="E13" s="30" t="s">
        <v>39</v>
      </c>
      <c r="F13" s="13">
        <v>8</v>
      </c>
      <c r="G13" s="36">
        <v>6</v>
      </c>
      <c r="H13" s="13"/>
      <c r="I13" s="13">
        <f>G13</f>
        <v>6</v>
      </c>
      <c r="J13" s="13">
        <v>5</v>
      </c>
      <c r="K13" s="37">
        <f>ROUND((J13*7+I13*2+F13)/10,1)</f>
        <v>5.5</v>
      </c>
      <c r="L13" s="38" t="str">
        <f>IF(K13&gt;=8.5,"A",IF(K13&gt;=7,"B",IF(K13&gt;=5.5,"C",IF(K13&gt;=4,"D",IF(AND(K13&lt;4,K13&gt;=0),"F",IF(AND(F13="",I13="",J13=""),"I",IF(OR(F13&lt;&gt;"",I13&lt;&gt;"",J13&lt;&gt;""),"X","R")))))))</f>
        <v>C</v>
      </c>
      <c r="M13" s="39">
        <f>IF(L13="A",4,IF(L13="B",3,IF(L13="C",2,IF(L13="D",1,0))))</f>
        <v>2</v>
      </c>
      <c r="N13" s="10" t="str">
        <f>IF(L13="A","GIỎI",IF(L13="B","KHÁ",IF(L13="C","TB",IF(L13="D","TB YẾU","KÉM"))))</f>
        <v>TB</v>
      </c>
      <c r="O13" s="4" t="str">
        <f>IF(OR(K13&lt;4,J13&lt;=2),"KHÔNG ĐẠT"," ĐẠT")</f>
        <v> ĐẠT</v>
      </c>
    </row>
    <row r="14" spans="1:15" s="33" customFormat="1" ht="24.75" customHeight="1">
      <c r="A14" s="11">
        <v>5</v>
      </c>
      <c r="B14" s="34" t="s">
        <v>40</v>
      </c>
      <c r="C14" s="28" t="s">
        <v>41</v>
      </c>
      <c r="D14" s="29" t="s">
        <v>42</v>
      </c>
      <c r="E14" s="30" t="s">
        <v>43</v>
      </c>
      <c r="F14" s="13">
        <v>9</v>
      </c>
      <c r="G14" s="36">
        <v>6</v>
      </c>
      <c r="H14" s="13"/>
      <c r="I14" s="13">
        <f>G14</f>
        <v>6</v>
      </c>
      <c r="J14" s="13">
        <v>4</v>
      </c>
      <c r="K14" s="37">
        <f>ROUND((J14*7+I14*2+F14)/10,1)</f>
        <v>4.9</v>
      </c>
      <c r="L14" s="38" t="str">
        <f>IF(K14&gt;=8.5,"A",IF(K14&gt;=7,"B",IF(K14&gt;=5.5,"C",IF(K14&gt;=4,"D",IF(AND(K14&lt;4,K14&gt;=0),"F",IF(AND(F14="",I14="",J14=""),"I",IF(OR(F14&lt;&gt;"",I14&lt;&gt;"",J14&lt;&gt;""),"X","R")))))))</f>
        <v>D</v>
      </c>
      <c r="M14" s="39">
        <f>IF(L14="A",4,IF(L14="B",3,IF(L14="C",2,IF(L14="D",1,0))))</f>
        <v>1</v>
      </c>
      <c r="N14" s="10" t="str">
        <f>IF(L14="A","GIỎI",IF(L14="B","KHÁ",IF(L14="C","TB",IF(L14="D","TB YẾU","KÉM"))))</f>
        <v>TB YẾU</v>
      </c>
      <c r="O14" s="4" t="str">
        <f>IF(OR(K14&lt;4,J14&lt;=2),"KHÔNG ĐẠT"," ĐẠT")</f>
        <v> ĐẠT</v>
      </c>
    </row>
    <row r="15" spans="2:14" ht="16.5">
      <c r="B15" s="3" t="s">
        <v>61</v>
      </c>
      <c r="K15" s="56"/>
      <c r="L15" s="56"/>
      <c r="M15" s="56"/>
      <c r="N15" s="56"/>
    </row>
    <row r="16" spans="2:14" ht="19.5" customHeight="1">
      <c r="B16" s="41" t="s">
        <v>44</v>
      </c>
      <c r="C16" s="41"/>
      <c r="D16" s="41"/>
      <c r="E16" s="41" t="s">
        <v>11</v>
      </c>
      <c r="F16" s="41"/>
      <c r="G16" s="41"/>
      <c r="H16" s="41" t="s">
        <v>12</v>
      </c>
      <c r="I16" s="41"/>
      <c r="J16" s="41"/>
      <c r="K16" s="20"/>
      <c r="L16" s="57" t="s">
        <v>45</v>
      </c>
      <c r="M16" s="57"/>
      <c r="N16" s="57"/>
    </row>
    <row r="17" ht="15.75">
      <c r="C17" s="2"/>
    </row>
    <row r="20" spans="2:14" ht="30.75" customHeight="1">
      <c r="B20" s="41" t="s">
        <v>46</v>
      </c>
      <c r="C20" s="41"/>
      <c r="D20" s="12"/>
      <c r="E20" s="41" t="s">
        <v>20</v>
      </c>
      <c r="F20" s="41"/>
      <c r="G20" s="41"/>
      <c r="H20" s="41" t="s">
        <v>14</v>
      </c>
      <c r="I20" s="41"/>
      <c r="J20" s="41"/>
      <c r="K20" s="12"/>
      <c r="L20" s="12" t="s">
        <v>47</v>
      </c>
      <c r="M20" s="12"/>
      <c r="N20" s="12"/>
    </row>
    <row r="21" ht="24.75" customHeight="1"/>
  </sheetData>
  <sheetProtection/>
  <mergeCells count="25">
    <mergeCell ref="E5:N5"/>
    <mergeCell ref="E6:N6"/>
    <mergeCell ref="A1:D1"/>
    <mergeCell ref="E1:N1"/>
    <mergeCell ref="A2:D2"/>
    <mergeCell ref="E2:N2"/>
    <mergeCell ref="E3:N3"/>
    <mergeCell ref="E4:N4"/>
    <mergeCell ref="H20:J20"/>
    <mergeCell ref="A8:A9"/>
    <mergeCell ref="B8:B9"/>
    <mergeCell ref="C8:D9"/>
    <mergeCell ref="E8:E9"/>
    <mergeCell ref="F8:F9"/>
    <mergeCell ref="G8:I8"/>
    <mergeCell ref="B20:C20"/>
    <mergeCell ref="E20:G20"/>
    <mergeCell ref="B16:D16"/>
    <mergeCell ref="E16:G16"/>
    <mergeCell ref="L16:N16"/>
    <mergeCell ref="J8:J9"/>
    <mergeCell ref="K8:M8"/>
    <mergeCell ref="N8:O9"/>
    <mergeCell ref="K15:N15"/>
    <mergeCell ref="H16:J16"/>
  </mergeCells>
  <printOptions/>
  <pageMargins left="0.51" right="0.52" top="0.75" bottom="0.53" header="0.3" footer="0.3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0"/>
  <sheetViews>
    <sheetView zoomScalePageLayoutView="0" workbookViewId="0" topLeftCell="A1">
      <selection activeCell="K10" sqref="K10:K14"/>
    </sheetView>
  </sheetViews>
  <sheetFormatPr defaultColWidth="9.140625" defaultRowHeight="12.75"/>
  <cols>
    <col min="1" max="1" width="4.57421875" style="1" bestFit="1" customWidth="1"/>
    <col min="2" max="2" width="13.28125" style="1" customWidth="1"/>
    <col min="3" max="3" width="16.00390625" style="1" customWidth="1"/>
    <col min="4" max="4" width="7.140625" style="1" customWidth="1"/>
    <col min="5" max="6" width="12.421875" style="1" customWidth="1"/>
    <col min="7" max="7" width="6.421875" style="1" customWidth="1"/>
    <col min="8" max="8" width="7.140625" style="1" customWidth="1"/>
    <col min="9" max="9" width="6.57421875" style="1" customWidth="1"/>
    <col min="10" max="10" width="11.140625" style="1" customWidth="1"/>
    <col min="11" max="11" width="8.7109375" style="1" customWidth="1"/>
    <col min="12" max="12" width="6.00390625" style="8" customWidth="1"/>
    <col min="13" max="13" width="7.7109375" style="8" customWidth="1"/>
    <col min="14" max="14" width="9.00390625" style="1" customWidth="1"/>
    <col min="15" max="15" width="14.00390625" style="1" customWidth="1"/>
    <col min="16" max="16384" width="9.140625" style="1" customWidth="1"/>
  </cols>
  <sheetData>
    <row r="1" spans="1:14" ht="15.75">
      <c r="A1" s="40" t="s">
        <v>1</v>
      </c>
      <c r="B1" s="40"/>
      <c r="C1" s="40"/>
      <c r="D1" s="40"/>
      <c r="E1" s="41" t="s">
        <v>7</v>
      </c>
      <c r="F1" s="41"/>
      <c r="G1" s="41"/>
      <c r="H1" s="41"/>
      <c r="I1" s="41"/>
      <c r="J1" s="41"/>
      <c r="K1" s="41"/>
      <c r="L1" s="41"/>
      <c r="M1" s="41"/>
      <c r="N1" s="41"/>
    </row>
    <row r="2" spans="1:14" ht="19.5" customHeight="1">
      <c r="A2" s="42" t="s">
        <v>2</v>
      </c>
      <c r="B2" s="42"/>
      <c r="C2" s="42"/>
      <c r="D2" s="42"/>
      <c r="E2" s="41" t="s">
        <v>23</v>
      </c>
      <c r="F2" s="41"/>
      <c r="G2" s="41"/>
      <c r="H2" s="41"/>
      <c r="I2" s="41"/>
      <c r="J2" s="41"/>
      <c r="K2" s="41"/>
      <c r="L2" s="41"/>
      <c r="M2" s="41"/>
      <c r="N2" s="41"/>
    </row>
    <row r="3" spans="5:14" ht="20.25" customHeight="1">
      <c r="E3" s="43" t="s">
        <v>24</v>
      </c>
      <c r="F3" s="43"/>
      <c r="G3" s="43"/>
      <c r="H3" s="43"/>
      <c r="I3" s="43"/>
      <c r="J3" s="43"/>
      <c r="K3" s="43"/>
      <c r="L3" s="43"/>
      <c r="M3" s="43"/>
      <c r="N3" s="43"/>
    </row>
    <row r="4" spans="5:14" ht="18.75" customHeight="1">
      <c r="E4" s="41" t="s">
        <v>48</v>
      </c>
      <c r="F4" s="41"/>
      <c r="G4" s="41"/>
      <c r="H4" s="41"/>
      <c r="I4" s="41"/>
      <c r="J4" s="41"/>
      <c r="K4" s="41"/>
      <c r="L4" s="41"/>
      <c r="M4" s="41"/>
      <c r="N4" s="41"/>
    </row>
    <row r="5" spans="5:14" ht="18.75" customHeight="1">
      <c r="E5" s="44" t="s">
        <v>53</v>
      </c>
      <c r="F5" s="44"/>
      <c r="G5" s="44"/>
      <c r="H5" s="44"/>
      <c r="I5" s="44"/>
      <c r="J5" s="44"/>
      <c r="K5" s="44"/>
      <c r="L5" s="44"/>
      <c r="M5" s="44"/>
      <c r="N5" s="44"/>
    </row>
    <row r="6" spans="5:14" ht="15.75" customHeight="1">
      <c r="E6" s="44" t="s">
        <v>54</v>
      </c>
      <c r="F6" s="44"/>
      <c r="G6" s="44"/>
      <c r="H6" s="44"/>
      <c r="I6" s="44"/>
      <c r="J6" s="44"/>
      <c r="K6" s="44"/>
      <c r="L6" s="44"/>
      <c r="M6" s="44"/>
      <c r="N6" s="44"/>
    </row>
    <row r="7" ht="10.5" customHeight="1"/>
    <row r="8" spans="1:15" s="7" customFormat="1" ht="42" customHeight="1">
      <c r="A8" s="45" t="s">
        <v>0</v>
      </c>
      <c r="B8" s="45" t="s">
        <v>3</v>
      </c>
      <c r="C8" s="45" t="s">
        <v>4</v>
      </c>
      <c r="D8" s="45"/>
      <c r="E8" s="46" t="s">
        <v>5</v>
      </c>
      <c r="F8" s="47" t="s">
        <v>13</v>
      </c>
      <c r="G8" s="49" t="s">
        <v>66</v>
      </c>
      <c r="H8" s="50"/>
      <c r="I8" s="51"/>
      <c r="J8" s="47" t="s">
        <v>64</v>
      </c>
      <c r="K8" s="49" t="s">
        <v>10</v>
      </c>
      <c r="L8" s="50"/>
      <c r="M8" s="51"/>
      <c r="N8" s="52" t="s">
        <v>17</v>
      </c>
      <c r="O8" s="53"/>
    </row>
    <row r="9" spans="1:15" s="7" customFormat="1" ht="36" customHeight="1">
      <c r="A9" s="45"/>
      <c r="B9" s="45"/>
      <c r="C9" s="45"/>
      <c r="D9" s="45"/>
      <c r="E9" s="45"/>
      <c r="F9" s="48"/>
      <c r="G9" s="9" t="s">
        <v>8</v>
      </c>
      <c r="H9" s="14" t="s">
        <v>67</v>
      </c>
      <c r="I9" s="6" t="s">
        <v>9</v>
      </c>
      <c r="J9" s="48"/>
      <c r="K9" s="6" t="s">
        <v>15</v>
      </c>
      <c r="L9" s="6" t="s">
        <v>6</v>
      </c>
      <c r="M9" s="6" t="s">
        <v>16</v>
      </c>
      <c r="N9" s="54"/>
      <c r="O9" s="55"/>
    </row>
    <row r="10" spans="1:15" s="5" customFormat="1" ht="22.5" customHeight="1">
      <c r="A10" s="11">
        <v>1</v>
      </c>
      <c r="B10" s="25" t="s">
        <v>25</v>
      </c>
      <c r="C10" s="22" t="s">
        <v>26</v>
      </c>
      <c r="D10" s="23" t="s">
        <v>27</v>
      </c>
      <c r="E10" s="24" t="s">
        <v>28</v>
      </c>
      <c r="F10" s="26">
        <v>8</v>
      </c>
      <c r="G10" s="13">
        <v>8.5</v>
      </c>
      <c r="H10" s="26">
        <v>8.5</v>
      </c>
      <c r="I10" s="13">
        <f>(H10*1.5+G10*1.5)/3</f>
        <v>8.5</v>
      </c>
      <c r="J10" s="13">
        <v>8</v>
      </c>
      <c r="K10" s="18">
        <f>ROUND((J10*6+I10*3+F10)/10,1)</f>
        <v>8.2</v>
      </c>
      <c r="L10" s="16" t="str">
        <f>IF(K10&gt;=8.5,"A",IF(K10&gt;=7,"B",IF(K10&gt;=5.5,"C",IF(K10&gt;=4,"D",IF(AND(K10&lt;4,K10&gt;=0),"F",IF(AND(F10="",I10="",J10=""),"I",IF(OR(F10&lt;&gt;"",I10&lt;&gt;"",J10&lt;&gt;""),"X","R")))))))</f>
        <v>B</v>
      </c>
      <c r="M10" s="19">
        <f>IF(L10="A",4,IF(L10="B",3,IF(L10="C",2,IF(L10="D",1,0))))</f>
        <v>3</v>
      </c>
      <c r="N10" s="10" t="str">
        <f>IF(L10="A","GIỎI",IF(L10="B","KHÁ",IF(L10="C","TB",IF(L10="D","TB YẾU","KÉM"))))</f>
        <v>KHÁ</v>
      </c>
      <c r="O10" s="4" t="str">
        <f>IF(OR(K10&lt;4,J10&lt;=2),"KHÔNG ĐẠT","ĐẠT")</f>
        <v>ĐẠT</v>
      </c>
    </row>
    <row r="11" spans="1:15" s="5" customFormat="1" ht="22.5" customHeight="1">
      <c r="A11" s="11">
        <v>2</v>
      </c>
      <c r="B11" s="21" t="s">
        <v>29</v>
      </c>
      <c r="C11" s="22" t="s">
        <v>30</v>
      </c>
      <c r="D11" s="23" t="s">
        <v>31</v>
      </c>
      <c r="E11" s="24" t="s">
        <v>32</v>
      </c>
      <c r="F11" s="26">
        <v>6</v>
      </c>
      <c r="G11" s="13">
        <v>8</v>
      </c>
      <c r="H11" s="26">
        <v>8</v>
      </c>
      <c r="I11" s="13">
        <f>(H11*1.5+G11*1.5)/3</f>
        <v>8</v>
      </c>
      <c r="J11" s="13">
        <v>0</v>
      </c>
      <c r="K11" s="18">
        <f>ROUND((J11*6+I11*3+F11)/10,1)</f>
        <v>3</v>
      </c>
      <c r="L11" s="16" t="str">
        <f>IF(K11&gt;=8.5,"A",IF(K11&gt;=7,"B",IF(K11&gt;=5.5,"C",IF(K11&gt;=4,"D",IF(AND(K11&lt;4,K11&gt;=0),"F",IF(AND(F11="",I11="",J11=""),"I",IF(OR(F11&lt;&gt;"",I11&lt;&gt;"",J11&lt;&gt;""),"X","R")))))))</f>
        <v>F</v>
      </c>
      <c r="M11" s="19">
        <f>IF(L11="A",4,IF(L11="B",3,IF(L11="C",2,IF(L11="D",1,0))))</f>
        <v>0</v>
      </c>
      <c r="N11" s="10" t="str">
        <f>IF(L11="A","GIỎI",IF(L11="B","KHÁ",IF(L11="C","TB",IF(L11="D","TB YẾU","KÉM"))))</f>
        <v>KÉM</v>
      </c>
      <c r="O11" s="4" t="str">
        <f>IF(OR(K11&lt;4,J11&lt;=2),"KHÔNG ĐẠT","ĐẠT")</f>
        <v>KHÔNG ĐẠT</v>
      </c>
    </row>
    <row r="12" spans="1:15" s="5" customFormat="1" ht="22.5" customHeight="1">
      <c r="A12" s="11">
        <v>3</v>
      </c>
      <c r="B12" s="21" t="s">
        <v>33</v>
      </c>
      <c r="C12" s="22" t="s">
        <v>26</v>
      </c>
      <c r="D12" s="23" t="s">
        <v>34</v>
      </c>
      <c r="E12" s="24" t="s">
        <v>35</v>
      </c>
      <c r="F12" s="26">
        <v>6</v>
      </c>
      <c r="G12" s="13">
        <v>7</v>
      </c>
      <c r="H12" s="26">
        <v>7</v>
      </c>
      <c r="I12" s="13">
        <f>(H12*1.5+G12*1.5)/3</f>
        <v>7</v>
      </c>
      <c r="J12" s="13">
        <v>0</v>
      </c>
      <c r="K12" s="18">
        <f>ROUND((J12*6+I12*3+F12)/10,1)</f>
        <v>2.7</v>
      </c>
      <c r="L12" s="16" t="str">
        <f>IF(K12&gt;=8.5,"A",IF(K12&gt;=7,"B",IF(K12&gt;=5.5,"C",IF(K12&gt;=4,"D",IF(AND(K12&lt;4,K12&gt;=0),"F",IF(AND(F12="",I12="",J12=""),"I",IF(OR(F12&lt;&gt;"",I12&lt;&gt;"",J12&lt;&gt;""),"X","R")))))))</f>
        <v>F</v>
      </c>
      <c r="M12" s="19">
        <f>IF(L12="A",4,IF(L12="B",3,IF(L12="C",2,IF(L12="D",1,0))))</f>
        <v>0</v>
      </c>
      <c r="N12" s="10" t="str">
        <f>IF(L12="A","GIỎI",IF(L12="B","KHÁ",IF(L12="C","TB",IF(L12="D","TB YẾU","KÉM"))))</f>
        <v>KÉM</v>
      </c>
      <c r="O12" s="4" t="str">
        <f>IF(OR(K12&lt;4,J12&lt;=2),"KHÔNG ĐẠT","ĐẠT")</f>
        <v>KHÔNG ĐẠT</v>
      </c>
    </row>
    <row r="13" spans="1:15" s="5" customFormat="1" ht="22.5" customHeight="1">
      <c r="A13" s="11">
        <v>4</v>
      </c>
      <c r="B13" s="21" t="s">
        <v>36</v>
      </c>
      <c r="C13" s="22" t="s">
        <v>37</v>
      </c>
      <c r="D13" s="23" t="s">
        <v>38</v>
      </c>
      <c r="E13" s="24" t="s">
        <v>39</v>
      </c>
      <c r="F13" s="26">
        <v>9</v>
      </c>
      <c r="G13" s="13">
        <v>8.5</v>
      </c>
      <c r="H13" s="26">
        <v>8.5</v>
      </c>
      <c r="I13" s="13">
        <f>(H13*1.5+G13*1.5)/3</f>
        <v>8.5</v>
      </c>
      <c r="J13" s="13">
        <v>8.5</v>
      </c>
      <c r="K13" s="18">
        <f>ROUND((J13*6+I13*3+F13)/10,1)</f>
        <v>8.6</v>
      </c>
      <c r="L13" s="16" t="str">
        <f>IF(K13&gt;=8.5,"A",IF(K13&gt;=7,"B",IF(K13&gt;=5.5,"C",IF(K13&gt;=4,"D",IF(AND(K13&lt;4,K13&gt;=0),"F",IF(AND(F13="",I13="",J13=""),"I",IF(OR(F13&lt;&gt;"",I13&lt;&gt;"",J13&lt;&gt;""),"X","R")))))))</f>
        <v>A</v>
      </c>
      <c r="M13" s="19">
        <f>IF(L13="A",4,IF(L13="B",3,IF(L13="C",2,IF(L13="D",1,0))))</f>
        <v>4</v>
      </c>
      <c r="N13" s="10" t="str">
        <f>IF(L13="A","GIỎI",IF(L13="B","KHÁ",IF(L13="C","TB",IF(L13="D","TB YẾU","KÉM"))))</f>
        <v>GIỎI</v>
      </c>
      <c r="O13" s="4" t="str">
        <f>IF(OR(K13&lt;4,J13&lt;=2),"KHÔNG ĐẠT","ĐẠT")</f>
        <v>ĐẠT</v>
      </c>
    </row>
    <row r="14" spans="1:15" s="5" customFormat="1" ht="22.5" customHeight="1">
      <c r="A14" s="11">
        <v>5</v>
      </c>
      <c r="B14" s="21" t="s">
        <v>40</v>
      </c>
      <c r="C14" s="22" t="s">
        <v>41</v>
      </c>
      <c r="D14" s="23" t="s">
        <v>42</v>
      </c>
      <c r="E14" s="24" t="s">
        <v>43</v>
      </c>
      <c r="F14" s="26">
        <v>10</v>
      </c>
      <c r="G14" s="13">
        <v>9</v>
      </c>
      <c r="H14" s="26">
        <v>9</v>
      </c>
      <c r="I14" s="13">
        <f>(H14*1.5+G14*1.5)/3</f>
        <v>9</v>
      </c>
      <c r="J14" s="13">
        <v>8</v>
      </c>
      <c r="K14" s="18">
        <f>ROUND((J14*6+I14*3+F14)/10,1)</f>
        <v>8.5</v>
      </c>
      <c r="L14" s="16" t="str">
        <f>IF(K14&gt;=8.5,"A",IF(K14&gt;=7,"B",IF(K14&gt;=5.5,"C",IF(K14&gt;=4,"D",IF(AND(K14&lt;4,K14&gt;=0),"F",IF(AND(F14="",I14="",J14=""),"I",IF(OR(F14&lt;&gt;"",I14&lt;&gt;"",J14&lt;&gt;""),"X","R")))))))</f>
        <v>A</v>
      </c>
      <c r="M14" s="19">
        <f>IF(L14="A",4,IF(L14="B",3,IF(L14="C",2,IF(L14="D",1,0))))</f>
        <v>4</v>
      </c>
      <c r="N14" s="10" t="str">
        <f>IF(L14="A","GIỎI",IF(L14="B","KHÁ",IF(L14="C","TB",IF(L14="D","TB YẾU","KÉM"))))</f>
        <v>GIỎI</v>
      </c>
      <c r="O14" s="4" t="str">
        <f>IF(OR(K14&lt;4,J14&lt;=2),"KHÔNG ĐẠT","ĐẠT")</f>
        <v>ĐẠT</v>
      </c>
    </row>
    <row r="15" spans="2:14" ht="16.5">
      <c r="B15" s="3" t="s">
        <v>61</v>
      </c>
      <c r="K15" s="56"/>
      <c r="L15" s="56"/>
      <c r="M15" s="56"/>
      <c r="N15" s="56"/>
    </row>
    <row r="16" spans="2:14" ht="19.5" customHeight="1">
      <c r="B16" s="41" t="s">
        <v>44</v>
      </c>
      <c r="C16" s="41"/>
      <c r="D16" s="41"/>
      <c r="E16" s="41" t="s">
        <v>11</v>
      </c>
      <c r="F16" s="41"/>
      <c r="G16" s="41"/>
      <c r="H16" s="41" t="s">
        <v>12</v>
      </c>
      <c r="I16" s="41"/>
      <c r="J16" s="41"/>
      <c r="K16" s="20"/>
      <c r="L16" s="57" t="s">
        <v>45</v>
      </c>
      <c r="M16" s="57"/>
      <c r="N16" s="57"/>
    </row>
    <row r="17" ht="15.75">
      <c r="C17" s="2"/>
    </row>
    <row r="20" spans="2:14" ht="30.75" customHeight="1">
      <c r="B20" s="41" t="s">
        <v>46</v>
      </c>
      <c r="C20" s="41"/>
      <c r="D20" s="12"/>
      <c r="E20" s="41" t="s">
        <v>20</v>
      </c>
      <c r="F20" s="41"/>
      <c r="G20" s="41"/>
      <c r="H20" s="41" t="s">
        <v>14</v>
      </c>
      <c r="I20" s="41"/>
      <c r="J20" s="41"/>
      <c r="K20" s="12"/>
      <c r="L20" s="12" t="s">
        <v>47</v>
      </c>
      <c r="M20" s="12"/>
      <c r="N20" s="12"/>
    </row>
    <row r="21" ht="24.75" customHeight="1"/>
  </sheetData>
  <sheetProtection/>
  <mergeCells count="25">
    <mergeCell ref="E5:N5"/>
    <mergeCell ref="E6:N6"/>
    <mergeCell ref="A8:A9"/>
    <mergeCell ref="A1:D1"/>
    <mergeCell ref="E1:N1"/>
    <mergeCell ref="A2:D2"/>
    <mergeCell ref="E2:N2"/>
    <mergeCell ref="E3:N3"/>
    <mergeCell ref="E4:N4"/>
    <mergeCell ref="E8:E9"/>
    <mergeCell ref="F8:F9"/>
    <mergeCell ref="G8:I8"/>
    <mergeCell ref="B16:D16"/>
    <mergeCell ref="E16:G16"/>
    <mergeCell ref="E20:G20"/>
    <mergeCell ref="B20:C20"/>
    <mergeCell ref="B8:B9"/>
    <mergeCell ref="C8:D9"/>
    <mergeCell ref="L16:N16"/>
    <mergeCell ref="J8:J9"/>
    <mergeCell ref="K8:M8"/>
    <mergeCell ref="H20:J20"/>
    <mergeCell ref="N8:O9"/>
    <mergeCell ref="K15:N15"/>
    <mergeCell ref="H16:J16"/>
  </mergeCells>
  <printOptions/>
  <pageMargins left="0.37" right="0.34" top="0.75" bottom="0.16" header="0.3" footer="0.3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0"/>
  <sheetViews>
    <sheetView zoomScaleSheetLayoutView="100" zoomScalePageLayoutView="0" workbookViewId="0" topLeftCell="A1">
      <selection activeCell="K10" sqref="K10:K14"/>
    </sheetView>
  </sheetViews>
  <sheetFormatPr defaultColWidth="9.140625" defaultRowHeight="12.75"/>
  <cols>
    <col min="1" max="1" width="4.57421875" style="1" bestFit="1" customWidth="1"/>
    <col min="2" max="2" width="13.421875" style="1" customWidth="1"/>
    <col min="3" max="3" width="16.00390625" style="1" customWidth="1"/>
    <col min="4" max="4" width="7.140625" style="1" customWidth="1"/>
    <col min="5" max="6" width="12.421875" style="1" customWidth="1"/>
    <col min="7" max="7" width="6.7109375" style="1" customWidth="1"/>
    <col min="8" max="8" width="7.140625" style="1" customWidth="1"/>
    <col min="9" max="9" width="6.57421875" style="1" customWidth="1"/>
    <col min="10" max="10" width="11.140625" style="1" customWidth="1"/>
    <col min="11" max="11" width="8.7109375" style="1" customWidth="1"/>
    <col min="12" max="12" width="6.00390625" style="8" customWidth="1"/>
    <col min="13" max="13" width="7.7109375" style="8" customWidth="1"/>
    <col min="14" max="14" width="8.00390625" style="1" customWidth="1"/>
    <col min="15" max="15" width="13.421875" style="1" customWidth="1"/>
    <col min="16" max="16384" width="9.140625" style="1" customWidth="1"/>
  </cols>
  <sheetData>
    <row r="1" spans="1:14" ht="15.75">
      <c r="A1" s="40" t="s">
        <v>1</v>
      </c>
      <c r="B1" s="40"/>
      <c r="C1" s="40"/>
      <c r="D1" s="40"/>
      <c r="E1" s="41" t="s">
        <v>7</v>
      </c>
      <c r="F1" s="41"/>
      <c r="G1" s="41"/>
      <c r="H1" s="41"/>
      <c r="I1" s="41"/>
      <c r="J1" s="41"/>
      <c r="K1" s="41"/>
      <c r="L1" s="41"/>
      <c r="M1" s="41"/>
      <c r="N1" s="41"/>
    </row>
    <row r="2" spans="1:14" ht="19.5" customHeight="1">
      <c r="A2" s="42" t="s">
        <v>2</v>
      </c>
      <c r="B2" s="42"/>
      <c r="C2" s="42"/>
      <c r="D2" s="42"/>
      <c r="E2" s="41" t="s">
        <v>23</v>
      </c>
      <c r="F2" s="41"/>
      <c r="G2" s="41"/>
      <c r="H2" s="41"/>
      <c r="I2" s="41"/>
      <c r="J2" s="41"/>
      <c r="K2" s="41"/>
      <c r="L2" s="41"/>
      <c r="M2" s="41"/>
      <c r="N2" s="41"/>
    </row>
    <row r="3" spans="5:14" ht="20.25" customHeight="1">
      <c r="E3" s="43" t="s">
        <v>24</v>
      </c>
      <c r="F3" s="43"/>
      <c r="G3" s="43"/>
      <c r="H3" s="43"/>
      <c r="I3" s="43"/>
      <c r="J3" s="43"/>
      <c r="K3" s="43"/>
      <c r="L3" s="43"/>
      <c r="M3" s="43"/>
      <c r="N3" s="43"/>
    </row>
    <row r="4" spans="5:14" ht="18.75" customHeight="1">
      <c r="E4" s="41" t="s">
        <v>48</v>
      </c>
      <c r="F4" s="41"/>
      <c r="G4" s="41"/>
      <c r="H4" s="41"/>
      <c r="I4" s="41"/>
      <c r="J4" s="41"/>
      <c r="K4" s="41"/>
      <c r="L4" s="41"/>
      <c r="M4" s="41"/>
      <c r="N4" s="41"/>
    </row>
    <row r="5" spans="5:14" ht="18.75" customHeight="1">
      <c r="E5" s="44" t="s">
        <v>55</v>
      </c>
      <c r="F5" s="44"/>
      <c r="G5" s="44"/>
      <c r="H5" s="44"/>
      <c r="I5" s="44"/>
      <c r="J5" s="44"/>
      <c r="K5" s="44"/>
      <c r="L5" s="44"/>
      <c r="M5" s="44"/>
      <c r="N5" s="44"/>
    </row>
    <row r="6" spans="5:14" ht="15.75" customHeight="1">
      <c r="E6" s="44" t="s">
        <v>56</v>
      </c>
      <c r="F6" s="44"/>
      <c r="G6" s="44"/>
      <c r="H6" s="44"/>
      <c r="I6" s="44"/>
      <c r="J6" s="44"/>
      <c r="K6" s="44"/>
      <c r="L6" s="44"/>
      <c r="M6" s="44"/>
      <c r="N6" s="44"/>
    </row>
    <row r="7" ht="10.5" customHeight="1"/>
    <row r="8" spans="1:15" s="7" customFormat="1" ht="42" customHeight="1">
      <c r="A8" s="45" t="s">
        <v>0</v>
      </c>
      <c r="B8" s="45" t="s">
        <v>3</v>
      </c>
      <c r="C8" s="45" t="s">
        <v>4</v>
      </c>
      <c r="D8" s="45"/>
      <c r="E8" s="46" t="s">
        <v>5</v>
      </c>
      <c r="F8" s="47" t="s">
        <v>13</v>
      </c>
      <c r="G8" s="49" t="s">
        <v>63</v>
      </c>
      <c r="H8" s="50"/>
      <c r="I8" s="51"/>
      <c r="J8" s="47" t="s">
        <v>65</v>
      </c>
      <c r="K8" s="49" t="s">
        <v>10</v>
      </c>
      <c r="L8" s="50"/>
      <c r="M8" s="51"/>
      <c r="N8" s="52" t="s">
        <v>17</v>
      </c>
      <c r="O8" s="53"/>
    </row>
    <row r="9" spans="1:15" s="7" customFormat="1" ht="40.5" customHeight="1">
      <c r="A9" s="45"/>
      <c r="B9" s="45"/>
      <c r="C9" s="45"/>
      <c r="D9" s="45"/>
      <c r="E9" s="45"/>
      <c r="F9" s="48"/>
      <c r="G9" s="17" t="s">
        <v>8</v>
      </c>
      <c r="H9" s="14" t="s">
        <v>22</v>
      </c>
      <c r="I9" s="6" t="s">
        <v>9</v>
      </c>
      <c r="J9" s="48"/>
      <c r="K9" s="6" t="s">
        <v>15</v>
      </c>
      <c r="L9" s="6" t="s">
        <v>6</v>
      </c>
      <c r="M9" s="6" t="s">
        <v>16</v>
      </c>
      <c r="N9" s="54"/>
      <c r="O9" s="55"/>
    </row>
    <row r="10" spans="1:15" s="33" customFormat="1" ht="22.5" customHeight="1">
      <c r="A10" s="11">
        <v>1</v>
      </c>
      <c r="B10" s="27" t="s">
        <v>25</v>
      </c>
      <c r="C10" s="28" t="s">
        <v>26</v>
      </c>
      <c r="D10" s="29" t="s">
        <v>27</v>
      </c>
      <c r="E10" s="30" t="s">
        <v>28</v>
      </c>
      <c r="F10" s="15">
        <v>7</v>
      </c>
      <c r="G10" s="35">
        <v>0</v>
      </c>
      <c r="H10" s="13">
        <v>0</v>
      </c>
      <c r="I10" s="13">
        <f>(H10+G10)/2</f>
        <v>0</v>
      </c>
      <c r="J10" s="13">
        <v>1</v>
      </c>
      <c r="K10" s="31">
        <f>ROUND((J10*6+I10*3+F10)/10,1)</f>
        <v>1.3</v>
      </c>
      <c r="L10" s="13" t="str">
        <f>IF(K10&gt;=8.5,"A",IF(K10&gt;=7,"B",IF(K10&gt;=5.5,"C",IF(K10&gt;=4,"D",IF(AND(K10&lt;4,K10&gt;=0),"F",IF(AND(F10="",I10="",J10=""),"I",IF(OR(F10&lt;&gt;"",I10&lt;&gt;"",J10&lt;&gt;""),"X","R")))))))</f>
        <v>F</v>
      </c>
      <c r="M10" s="32">
        <f>IF(L10="A",4,IF(L10="B",3,IF(L10="C",2,IF(L10="D",1,0))))</f>
        <v>0</v>
      </c>
      <c r="N10" s="10" t="str">
        <f>IF(L10="A","GIỎI",IF(L10="B","KHÁ",IF(L10="C","TB",IF(L10="D","TB YẾU","KÉM"))))</f>
        <v>KÉM</v>
      </c>
      <c r="O10" s="4" t="str">
        <f>IF(OR(K10&lt;4,J10&lt;=2),"KHÔNG ĐẠT","ĐẠT")</f>
        <v>KHÔNG ĐẠT</v>
      </c>
    </row>
    <row r="11" spans="1:15" s="33" customFormat="1" ht="22.5" customHeight="1">
      <c r="A11" s="11">
        <v>2</v>
      </c>
      <c r="B11" s="34" t="s">
        <v>29</v>
      </c>
      <c r="C11" s="28" t="s">
        <v>30</v>
      </c>
      <c r="D11" s="29" t="s">
        <v>31</v>
      </c>
      <c r="E11" s="30" t="s">
        <v>32</v>
      </c>
      <c r="F11" s="15">
        <v>8</v>
      </c>
      <c r="G11" s="35">
        <v>0</v>
      </c>
      <c r="H11" s="13">
        <v>8</v>
      </c>
      <c r="I11" s="13">
        <f>(H11+G11)/2</f>
        <v>4</v>
      </c>
      <c r="J11" s="13">
        <v>0</v>
      </c>
      <c r="K11" s="31">
        <f>ROUND((J11*6+I11*3+F11)/10,1)</f>
        <v>2</v>
      </c>
      <c r="L11" s="13" t="str">
        <f>IF(K11&gt;=8.5,"A",IF(K11&gt;=7,"B",IF(K11&gt;=5.5,"C",IF(K11&gt;=4,"D",IF(AND(K11&lt;4,K11&gt;=0),"F",IF(AND(F11="",I11="",J11=""),"I",IF(OR(F11&lt;&gt;"",I11&lt;&gt;"",J11&lt;&gt;""),"X","R")))))))</f>
        <v>F</v>
      </c>
      <c r="M11" s="32">
        <f>IF(L11="A",4,IF(L11="B",3,IF(L11="C",2,IF(L11="D",1,0))))</f>
        <v>0</v>
      </c>
      <c r="N11" s="10" t="str">
        <f>IF(L11="A","GIỎI",IF(L11="B","KHÁ",IF(L11="C","TB",IF(L11="D","TB YẾU","KÉM"))))</f>
        <v>KÉM</v>
      </c>
      <c r="O11" s="4" t="str">
        <f>IF(OR(K11&lt;4,J11&lt;=2),"KHÔNG ĐẠT","ĐẠT")</f>
        <v>KHÔNG ĐẠT</v>
      </c>
    </row>
    <row r="12" spans="1:15" s="33" customFormat="1" ht="22.5" customHeight="1">
      <c r="A12" s="11">
        <v>3</v>
      </c>
      <c r="B12" s="34" t="s">
        <v>33</v>
      </c>
      <c r="C12" s="28" t="s">
        <v>26</v>
      </c>
      <c r="D12" s="29" t="s">
        <v>34</v>
      </c>
      <c r="E12" s="30" t="s">
        <v>35</v>
      </c>
      <c r="F12" s="15">
        <v>0</v>
      </c>
      <c r="G12" s="35">
        <v>0</v>
      </c>
      <c r="H12" s="13">
        <v>0</v>
      </c>
      <c r="I12" s="13">
        <f>(H12+G12)/2</f>
        <v>0</v>
      </c>
      <c r="J12" s="13">
        <v>0</v>
      </c>
      <c r="K12" s="31">
        <f>ROUND((J12*6+I12*3+F12)/10,1)</f>
        <v>0</v>
      </c>
      <c r="L12" s="13" t="str">
        <f>IF(K12&gt;=8.5,"A",IF(K12&gt;=7,"B",IF(K12&gt;=5.5,"C",IF(K12&gt;=4,"D",IF(AND(K12&lt;4,K12&gt;=0),"F",IF(AND(F12="",I12="",J12=""),"I",IF(OR(F12&lt;&gt;"",I12&lt;&gt;"",J12&lt;&gt;""),"X","R")))))))</f>
        <v>F</v>
      </c>
      <c r="M12" s="32">
        <f>IF(L12="A",4,IF(L12="B",3,IF(L12="C",2,IF(L12="D",1,0))))</f>
        <v>0</v>
      </c>
      <c r="N12" s="10" t="str">
        <f>IF(L12="A","GIỎI",IF(L12="B","KHÁ",IF(L12="C","TB",IF(L12="D","TB YẾU","KÉM"))))</f>
        <v>KÉM</v>
      </c>
      <c r="O12" s="4" t="str">
        <f>IF(OR(K12&lt;4,J12&lt;=2),"KHÔNG ĐẠT","ĐẠT")</f>
        <v>KHÔNG ĐẠT</v>
      </c>
    </row>
    <row r="13" spans="1:15" s="33" customFormat="1" ht="22.5" customHeight="1">
      <c r="A13" s="11">
        <v>4</v>
      </c>
      <c r="B13" s="34" t="s">
        <v>36</v>
      </c>
      <c r="C13" s="28" t="s">
        <v>37</v>
      </c>
      <c r="D13" s="29" t="s">
        <v>38</v>
      </c>
      <c r="E13" s="30" t="s">
        <v>39</v>
      </c>
      <c r="F13" s="15">
        <v>8</v>
      </c>
      <c r="G13" s="35">
        <v>0</v>
      </c>
      <c r="H13" s="13">
        <v>7.5</v>
      </c>
      <c r="I13" s="13">
        <f>(H13+G13)/2</f>
        <v>3.75</v>
      </c>
      <c r="J13" s="13">
        <v>1</v>
      </c>
      <c r="K13" s="31">
        <f>ROUND((J13*6+I13*3+F13)/10,1)</f>
        <v>2.5</v>
      </c>
      <c r="L13" s="13" t="str">
        <f>IF(K13&gt;=8.5,"A",IF(K13&gt;=7,"B",IF(K13&gt;=5.5,"C",IF(K13&gt;=4,"D",IF(AND(K13&lt;4,K13&gt;=0),"F",IF(AND(F13="",I13="",J13=""),"I",IF(OR(F13&lt;&gt;"",I13&lt;&gt;"",J13&lt;&gt;""),"X","R")))))))</f>
        <v>F</v>
      </c>
      <c r="M13" s="32">
        <f>IF(L13="A",4,IF(L13="B",3,IF(L13="C",2,IF(L13="D",1,0))))</f>
        <v>0</v>
      </c>
      <c r="N13" s="10" t="str">
        <f>IF(L13="A","GIỎI",IF(L13="B","KHÁ",IF(L13="C","TB",IF(L13="D","TB YẾU","KÉM"))))</f>
        <v>KÉM</v>
      </c>
      <c r="O13" s="4" t="str">
        <f>IF(OR(K13&lt;4,J13&lt;=2),"KHÔNG ĐẠT","ĐẠT")</f>
        <v>KHÔNG ĐẠT</v>
      </c>
    </row>
    <row r="14" spans="1:15" s="33" customFormat="1" ht="22.5" customHeight="1">
      <c r="A14" s="11">
        <v>5</v>
      </c>
      <c r="B14" s="34" t="s">
        <v>40</v>
      </c>
      <c r="C14" s="28" t="s">
        <v>41</v>
      </c>
      <c r="D14" s="29" t="s">
        <v>42</v>
      </c>
      <c r="E14" s="30" t="s">
        <v>43</v>
      </c>
      <c r="F14" s="15">
        <v>10</v>
      </c>
      <c r="G14" s="35">
        <v>10</v>
      </c>
      <c r="H14" s="13">
        <v>9.5</v>
      </c>
      <c r="I14" s="13">
        <f>(H14+G14)/2</f>
        <v>9.75</v>
      </c>
      <c r="J14" s="13">
        <v>9.5</v>
      </c>
      <c r="K14" s="31">
        <f>ROUND((J14*6+I14*3+F14)/10,1)</f>
        <v>9.6</v>
      </c>
      <c r="L14" s="13" t="str">
        <f>IF(K14&gt;=8.5,"A",IF(K14&gt;=7,"B",IF(K14&gt;=5.5,"C",IF(K14&gt;=4,"D",IF(AND(K14&lt;4,K14&gt;=0),"F",IF(AND(F14="",I14="",J14=""),"I",IF(OR(F14&lt;&gt;"",I14&lt;&gt;"",J14&lt;&gt;""),"X","R")))))))</f>
        <v>A</v>
      </c>
      <c r="M14" s="32">
        <f>IF(L14="A",4,IF(L14="B",3,IF(L14="C",2,IF(L14="D",1,0))))</f>
        <v>4</v>
      </c>
      <c r="N14" s="10" t="str">
        <f>IF(L14="A","GIỎI",IF(L14="B","KHÁ",IF(L14="C","TB",IF(L14="D","TB YẾU","KÉM"))))</f>
        <v>GIỎI</v>
      </c>
      <c r="O14" s="4" t="str">
        <f>IF(OR(K14&lt;4,J14&lt;=2),"KHÔNG ĐẠT","ĐẠT")</f>
        <v>ĐẠT</v>
      </c>
    </row>
    <row r="15" spans="2:14" ht="16.5">
      <c r="B15" s="3" t="s">
        <v>61</v>
      </c>
      <c r="K15" s="56"/>
      <c r="L15" s="56"/>
      <c r="M15" s="56"/>
      <c r="N15" s="56"/>
    </row>
    <row r="16" spans="2:14" ht="19.5" customHeight="1">
      <c r="B16" s="41" t="s">
        <v>44</v>
      </c>
      <c r="C16" s="41"/>
      <c r="D16" s="41"/>
      <c r="E16" s="41" t="s">
        <v>11</v>
      </c>
      <c r="F16" s="41"/>
      <c r="G16" s="41"/>
      <c r="H16" s="41" t="s">
        <v>12</v>
      </c>
      <c r="I16" s="41"/>
      <c r="J16" s="41"/>
      <c r="K16" s="20"/>
      <c r="L16" s="57" t="s">
        <v>45</v>
      </c>
      <c r="M16" s="57"/>
      <c r="N16" s="57"/>
    </row>
    <row r="17" ht="15.75">
      <c r="C17" s="2"/>
    </row>
    <row r="20" spans="2:14" ht="30.75" customHeight="1">
      <c r="B20" s="41" t="s">
        <v>46</v>
      </c>
      <c r="C20" s="41"/>
      <c r="D20" s="12"/>
      <c r="E20" s="41" t="s">
        <v>20</v>
      </c>
      <c r="F20" s="41"/>
      <c r="G20" s="41"/>
      <c r="H20" s="41" t="s">
        <v>14</v>
      </c>
      <c r="I20" s="41"/>
      <c r="J20" s="41"/>
      <c r="K20" s="12"/>
      <c r="L20" s="12" t="s">
        <v>47</v>
      </c>
      <c r="M20" s="12"/>
      <c r="N20" s="12"/>
    </row>
    <row r="21" ht="24.75" customHeight="1"/>
  </sheetData>
  <sheetProtection/>
  <mergeCells count="25">
    <mergeCell ref="B20:C20"/>
    <mergeCell ref="E20:G20"/>
    <mergeCell ref="A8:A9"/>
    <mergeCell ref="B8:B9"/>
    <mergeCell ref="C8:D9"/>
    <mergeCell ref="E8:E9"/>
    <mergeCell ref="E3:N3"/>
    <mergeCell ref="E4:N4"/>
    <mergeCell ref="E5:N5"/>
    <mergeCell ref="E6:N6"/>
    <mergeCell ref="N8:O9"/>
    <mergeCell ref="B16:D16"/>
    <mergeCell ref="E16:G16"/>
    <mergeCell ref="L16:N16"/>
    <mergeCell ref="K8:M8"/>
    <mergeCell ref="A1:D1"/>
    <mergeCell ref="E1:N1"/>
    <mergeCell ref="A2:D2"/>
    <mergeCell ref="E2:N2"/>
    <mergeCell ref="H20:J20"/>
    <mergeCell ref="F8:F9"/>
    <mergeCell ref="G8:I8"/>
    <mergeCell ref="J8:J9"/>
    <mergeCell ref="K15:N15"/>
    <mergeCell ref="H16:J16"/>
  </mergeCells>
  <printOptions/>
  <pageMargins left="0.24" right="0.3" top="0.36" bottom="0.59" header="0.27" footer="0.26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0"/>
  <sheetViews>
    <sheetView zoomScalePageLayoutView="0" workbookViewId="0" topLeftCell="A1">
      <selection activeCell="L10" sqref="L10:O14"/>
    </sheetView>
  </sheetViews>
  <sheetFormatPr defaultColWidth="9.140625" defaultRowHeight="12.75"/>
  <cols>
    <col min="1" max="1" width="4.57421875" style="1" bestFit="1" customWidth="1"/>
    <col min="2" max="2" width="13.140625" style="1" customWidth="1"/>
    <col min="3" max="3" width="16.00390625" style="1" customWidth="1"/>
    <col min="4" max="4" width="7.140625" style="1" customWidth="1"/>
    <col min="5" max="6" width="12.421875" style="1" customWidth="1"/>
    <col min="7" max="7" width="6.421875" style="1" customWidth="1"/>
    <col min="8" max="8" width="7.140625" style="1" customWidth="1"/>
    <col min="9" max="9" width="6.57421875" style="1" customWidth="1"/>
    <col min="10" max="10" width="11.140625" style="1" customWidth="1"/>
    <col min="11" max="11" width="8.7109375" style="1" customWidth="1"/>
    <col min="12" max="12" width="6.00390625" style="8" customWidth="1"/>
    <col min="13" max="13" width="7.7109375" style="8" customWidth="1"/>
    <col min="14" max="14" width="9.00390625" style="1" customWidth="1"/>
    <col min="15" max="15" width="14.00390625" style="1" customWidth="1"/>
    <col min="16" max="16384" width="9.140625" style="1" customWidth="1"/>
  </cols>
  <sheetData>
    <row r="1" spans="1:14" ht="15.75">
      <c r="A1" s="40" t="s">
        <v>1</v>
      </c>
      <c r="B1" s="40"/>
      <c r="C1" s="40"/>
      <c r="D1" s="40"/>
      <c r="E1" s="41" t="s">
        <v>7</v>
      </c>
      <c r="F1" s="41"/>
      <c r="G1" s="41"/>
      <c r="H1" s="41"/>
      <c r="I1" s="41"/>
      <c r="J1" s="41"/>
      <c r="K1" s="41"/>
      <c r="L1" s="41"/>
      <c r="M1" s="41"/>
      <c r="N1" s="41"/>
    </row>
    <row r="2" spans="1:14" ht="19.5" customHeight="1">
      <c r="A2" s="42" t="s">
        <v>2</v>
      </c>
      <c r="B2" s="42"/>
      <c r="C2" s="42"/>
      <c r="D2" s="42"/>
      <c r="E2" s="41" t="s">
        <v>23</v>
      </c>
      <c r="F2" s="41"/>
      <c r="G2" s="41"/>
      <c r="H2" s="41"/>
      <c r="I2" s="41"/>
      <c r="J2" s="41"/>
      <c r="K2" s="41"/>
      <c r="L2" s="41"/>
      <c r="M2" s="41"/>
      <c r="N2" s="41"/>
    </row>
    <row r="3" spans="5:14" ht="20.25" customHeight="1">
      <c r="E3" s="43" t="s">
        <v>24</v>
      </c>
      <c r="F3" s="43"/>
      <c r="G3" s="43"/>
      <c r="H3" s="43"/>
      <c r="I3" s="43"/>
      <c r="J3" s="43"/>
      <c r="K3" s="43"/>
      <c r="L3" s="43"/>
      <c r="M3" s="43"/>
      <c r="N3" s="43"/>
    </row>
    <row r="4" spans="5:14" ht="18.75" customHeight="1">
      <c r="E4" s="41" t="s">
        <v>48</v>
      </c>
      <c r="F4" s="41"/>
      <c r="G4" s="41"/>
      <c r="H4" s="41"/>
      <c r="I4" s="41"/>
      <c r="J4" s="41"/>
      <c r="K4" s="41"/>
      <c r="L4" s="41"/>
      <c r="M4" s="41"/>
      <c r="N4" s="41"/>
    </row>
    <row r="5" spans="5:14" ht="18.75" customHeight="1">
      <c r="E5" s="44" t="s">
        <v>57</v>
      </c>
      <c r="F5" s="44"/>
      <c r="G5" s="44"/>
      <c r="H5" s="44"/>
      <c r="I5" s="44"/>
      <c r="J5" s="44"/>
      <c r="K5" s="44"/>
      <c r="L5" s="44"/>
      <c r="M5" s="44"/>
      <c r="N5" s="44"/>
    </row>
    <row r="6" spans="5:14" ht="15.75" customHeight="1">
      <c r="E6" s="44" t="s">
        <v>58</v>
      </c>
      <c r="F6" s="44"/>
      <c r="G6" s="44"/>
      <c r="H6" s="44"/>
      <c r="I6" s="44"/>
      <c r="J6" s="44"/>
      <c r="K6" s="44"/>
      <c r="L6" s="44"/>
      <c r="M6" s="44"/>
      <c r="N6" s="44"/>
    </row>
    <row r="7" ht="10.5" customHeight="1"/>
    <row r="8" spans="1:15" s="7" customFormat="1" ht="42" customHeight="1">
      <c r="A8" s="45" t="s">
        <v>0</v>
      </c>
      <c r="B8" s="45" t="s">
        <v>3</v>
      </c>
      <c r="C8" s="45" t="s">
        <v>4</v>
      </c>
      <c r="D8" s="45"/>
      <c r="E8" s="46" t="s">
        <v>5</v>
      </c>
      <c r="F8" s="47" t="s">
        <v>13</v>
      </c>
      <c r="G8" s="49" t="s">
        <v>18</v>
      </c>
      <c r="H8" s="50"/>
      <c r="I8" s="51"/>
      <c r="J8" s="47" t="s">
        <v>19</v>
      </c>
      <c r="K8" s="49" t="s">
        <v>10</v>
      </c>
      <c r="L8" s="50"/>
      <c r="M8" s="51"/>
      <c r="N8" s="52" t="s">
        <v>17</v>
      </c>
      <c r="O8" s="53"/>
    </row>
    <row r="9" spans="1:15" s="7" customFormat="1" ht="36" customHeight="1">
      <c r="A9" s="45"/>
      <c r="B9" s="45"/>
      <c r="C9" s="45"/>
      <c r="D9" s="45"/>
      <c r="E9" s="45"/>
      <c r="F9" s="48"/>
      <c r="G9" s="9" t="s">
        <v>8</v>
      </c>
      <c r="H9" s="14" t="s">
        <v>21</v>
      </c>
      <c r="I9" s="6" t="s">
        <v>9</v>
      </c>
      <c r="J9" s="48"/>
      <c r="K9" s="6" t="s">
        <v>15</v>
      </c>
      <c r="L9" s="6" t="s">
        <v>6</v>
      </c>
      <c r="M9" s="6" t="s">
        <v>16</v>
      </c>
      <c r="N9" s="54"/>
      <c r="O9" s="55"/>
    </row>
    <row r="10" spans="1:15" s="5" customFormat="1" ht="23.25" customHeight="1">
      <c r="A10" s="11">
        <v>1</v>
      </c>
      <c r="B10" s="25" t="s">
        <v>25</v>
      </c>
      <c r="C10" s="22" t="s">
        <v>26</v>
      </c>
      <c r="D10" s="23" t="s">
        <v>27</v>
      </c>
      <c r="E10" s="24" t="s">
        <v>28</v>
      </c>
      <c r="F10" s="15">
        <v>0</v>
      </c>
      <c r="G10" s="13">
        <v>0</v>
      </c>
      <c r="H10" s="13"/>
      <c r="I10" s="13">
        <v>0</v>
      </c>
      <c r="J10" s="13">
        <v>0</v>
      </c>
      <c r="K10" s="37">
        <f>ROUND((J10*7+I10*2+F10)/10,1)</f>
        <v>0</v>
      </c>
      <c r="L10" s="38" t="str">
        <f>IF(K10&gt;=8.5,"A",IF(K10&gt;=7,"B",IF(K10&gt;=5.5,"C",IF(K10&gt;=4,"D",IF(AND(K10&lt;4,K10&gt;=0),"F",IF(AND(F10="",I10="",J10=""),"I",IF(OR(F10&lt;&gt;"",I10&lt;&gt;"",J10&lt;&gt;""),"X","R")))))))</f>
        <v>F</v>
      </c>
      <c r="M10" s="39">
        <f>IF(L10="A",4,IF(L10="B",3,IF(L10="C",2,IF(L10="D",1,0))))</f>
        <v>0</v>
      </c>
      <c r="N10" s="10" t="str">
        <f>IF(L10="A","GIỎI",IF(L10="B","KHÁ",IF(L10="C","TB",IF(L10="D","TB YẾU","KÉM"))))</f>
        <v>KÉM</v>
      </c>
      <c r="O10" s="4" t="str">
        <f>IF(OR(K10&lt;4,J10&lt;=2),"KHÔNG ĐẠT","ĐẠT")</f>
        <v>KHÔNG ĐẠT</v>
      </c>
    </row>
    <row r="11" spans="1:15" s="5" customFormat="1" ht="23.25" customHeight="1">
      <c r="A11" s="11">
        <v>2</v>
      </c>
      <c r="B11" s="21" t="s">
        <v>29</v>
      </c>
      <c r="C11" s="22" t="s">
        <v>30</v>
      </c>
      <c r="D11" s="23" t="s">
        <v>31</v>
      </c>
      <c r="E11" s="24" t="s">
        <v>32</v>
      </c>
      <c r="F11" s="15">
        <v>0</v>
      </c>
      <c r="G11" s="13">
        <v>0</v>
      </c>
      <c r="H11" s="13"/>
      <c r="I11" s="13">
        <v>0</v>
      </c>
      <c r="J11" s="13">
        <v>0</v>
      </c>
      <c r="K11" s="37">
        <f>ROUND((J11*7+I11*2+F11)/10,1)</f>
        <v>0</v>
      </c>
      <c r="L11" s="38" t="str">
        <f>IF(K11&gt;=8.5,"A",IF(K11&gt;=7,"B",IF(K11&gt;=5.5,"C",IF(K11&gt;=4,"D",IF(AND(K11&lt;4,K11&gt;=0),"F",IF(AND(F11="",I11="",J11=""),"I",IF(OR(F11&lt;&gt;"",I11&lt;&gt;"",J11&lt;&gt;""),"X","R")))))))</f>
        <v>F</v>
      </c>
      <c r="M11" s="39">
        <f>IF(L11="A",4,IF(L11="B",3,IF(L11="C",2,IF(L11="D",1,0))))</f>
        <v>0</v>
      </c>
      <c r="N11" s="10" t="str">
        <f>IF(L11="A","GIỎI",IF(L11="B","KHÁ",IF(L11="C","TB",IF(L11="D","TB YẾU","KÉM"))))</f>
        <v>KÉM</v>
      </c>
      <c r="O11" s="4" t="str">
        <f>IF(OR(K11&lt;4,J11&lt;=2),"KHÔNG ĐẠT","ĐẠT")</f>
        <v>KHÔNG ĐẠT</v>
      </c>
    </row>
    <row r="12" spans="1:15" s="5" customFormat="1" ht="23.25" customHeight="1">
      <c r="A12" s="11">
        <v>3</v>
      </c>
      <c r="B12" s="21" t="s">
        <v>33</v>
      </c>
      <c r="C12" s="22" t="s">
        <v>26</v>
      </c>
      <c r="D12" s="23" t="s">
        <v>34</v>
      </c>
      <c r="E12" s="24" t="s">
        <v>35</v>
      </c>
      <c r="F12" s="15">
        <v>0</v>
      </c>
      <c r="G12" s="13">
        <v>0</v>
      </c>
      <c r="H12" s="13"/>
      <c r="I12" s="13">
        <v>0</v>
      </c>
      <c r="J12" s="13">
        <v>0</v>
      </c>
      <c r="K12" s="37">
        <f>ROUND((J12*7+I12*2+F12)/10,1)</f>
        <v>0</v>
      </c>
      <c r="L12" s="38" t="str">
        <f>IF(K12&gt;=8.5,"A",IF(K12&gt;=7,"B",IF(K12&gt;=5.5,"C",IF(K12&gt;=4,"D",IF(AND(K12&lt;4,K12&gt;=0),"F",IF(AND(F12="",I12="",J12=""),"I",IF(OR(F12&lt;&gt;"",I12&lt;&gt;"",J12&lt;&gt;""),"X","R")))))))</f>
        <v>F</v>
      </c>
      <c r="M12" s="39">
        <f>IF(L12="A",4,IF(L12="B",3,IF(L12="C",2,IF(L12="D",1,0))))</f>
        <v>0</v>
      </c>
      <c r="N12" s="10" t="str">
        <f>IF(L12="A","GIỎI",IF(L12="B","KHÁ",IF(L12="C","TB",IF(L12="D","TB YẾU","KÉM"))))</f>
        <v>KÉM</v>
      </c>
      <c r="O12" s="4" t="str">
        <f>IF(OR(K12&lt;4,J12&lt;=2),"KHÔNG ĐẠT","ĐẠT")</f>
        <v>KHÔNG ĐẠT</v>
      </c>
    </row>
    <row r="13" spans="1:15" s="5" customFormat="1" ht="23.25" customHeight="1">
      <c r="A13" s="11">
        <v>4</v>
      </c>
      <c r="B13" s="21" t="s">
        <v>36</v>
      </c>
      <c r="C13" s="22" t="s">
        <v>37</v>
      </c>
      <c r="D13" s="23" t="s">
        <v>38</v>
      </c>
      <c r="E13" s="24" t="s">
        <v>39</v>
      </c>
      <c r="F13" s="15">
        <v>9</v>
      </c>
      <c r="G13" s="13">
        <v>6</v>
      </c>
      <c r="H13" s="13"/>
      <c r="I13" s="13">
        <f>G13</f>
        <v>6</v>
      </c>
      <c r="J13" s="13">
        <v>6</v>
      </c>
      <c r="K13" s="37">
        <f>ROUND((J13*7+I13*2+F13)/10,1)</f>
        <v>6.3</v>
      </c>
      <c r="L13" s="38" t="str">
        <f>IF(K13&gt;=8.5,"A",IF(K13&gt;=7,"B",IF(K13&gt;=5.5,"C",IF(K13&gt;=4,"D",IF(AND(K13&lt;4,K13&gt;=0),"F",IF(AND(F13="",I13="",J13=""),"I",IF(OR(F13&lt;&gt;"",I13&lt;&gt;"",J13&lt;&gt;""),"X","R")))))))</f>
        <v>C</v>
      </c>
      <c r="M13" s="39">
        <f>IF(L13="A",4,IF(L13="B",3,IF(L13="C",2,IF(L13="D",1,0))))</f>
        <v>2</v>
      </c>
      <c r="N13" s="10" t="str">
        <f>IF(L13="A","GIỎI",IF(L13="B","KHÁ",IF(L13="C","TB",IF(L13="D","TB YẾU","KÉM"))))</f>
        <v>TB</v>
      </c>
      <c r="O13" s="4" t="str">
        <f>IF(OR(K13&lt;4,J13&lt;=2),"KHÔNG ĐẠT","ĐẠT")</f>
        <v>ĐẠT</v>
      </c>
    </row>
    <row r="14" spans="1:15" s="5" customFormat="1" ht="23.25" customHeight="1">
      <c r="A14" s="11">
        <v>5</v>
      </c>
      <c r="B14" s="21" t="s">
        <v>40</v>
      </c>
      <c r="C14" s="22" t="s">
        <v>41</v>
      </c>
      <c r="D14" s="23" t="s">
        <v>42</v>
      </c>
      <c r="E14" s="24" t="s">
        <v>43</v>
      </c>
      <c r="F14" s="15">
        <v>10</v>
      </c>
      <c r="G14" s="13">
        <v>9</v>
      </c>
      <c r="H14" s="13"/>
      <c r="I14" s="13">
        <f>G14</f>
        <v>9</v>
      </c>
      <c r="J14" s="13">
        <v>9.5</v>
      </c>
      <c r="K14" s="37">
        <f>ROUND((J14*7+I14*2+F14)/10,1)</f>
        <v>9.5</v>
      </c>
      <c r="L14" s="38" t="str">
        <f>IF(K14&gt;=8.5,"A",IF(K14&gt;=7,"B",IF(K14&gt;=5.5,"C",IF(K14&gt;=4,"D",IF(AND(K14&lt;4,K14&gt;=0),"F",IF(AND(F14="",I14="",J14=""),"I",IF(OR(F14&lt;&gt;"",I14&lt;&gt;"",J14&lt;&gt;""),"X","R")))))))</f>
        <v>A</v>
      </c>
      <c r="M14" s="39">
        <f>IF(L14="A",4,IF(L14="B",3,IF(L14="C",2,IF(L14="D",1,0))))</f>
        <v>4</v>
      </c>
      <c r="N14" s="10" t="str">
        <f>IF(L14="A","GIỎI",IF(L14="B","KHÁ",IF(L14="C","TB",IF(L14="D","TB YẾU","KÉM"))))</f>
        <v>GIỎI</v>
      </c>
      <c r="O14" s="4" t="str">
        <f>IF(OR(K14&lt;4,J14&lt;=2),"KHÔNG ĐẠT","ĐẠT")</f>
        <v>ĐẠT</v>
      </c>
    </row>
    <row r="15" spans="2:14" ht="16.5">
      <c r="B15" s="3" t="s">
        <v>61</v>
      </c>
      <c r="K15" s="56"/>
      <c r="L15" s="56"/>
      <c r="M15" s="56"/>
      <c r="N15" s="56"/>
    </row>
    <row r="16" spans="2:14" ht="19.5" customHeight="1">
      <c r="B16" s="41" t="s">
        <v>44</v>
      </c>
      <c r="C16" s="41"/>
      <c r="D16" s="41"/>
      <c r="E16" s="41" t="s">
        <v>11</v>
      </c>
      <c r="F16" s="41"/>
      <c r="G16" s="41"/>
      <c r="H16" s="41" t="s">
        <v>12</v>
      </c>
      <c r="I16" s="41"/>
      <c r="J16" s="41"/>
      <c r="K16" s="20"/>
      <c r="L16" s="57" t="s">
        <v>45</v>
      </c>
      <c r="M16" s="57"/>
      <c r="N16" s="57"/>
    </row>
    <row r="17" ht="15.75">
      <c r="C17" s="2"/>
    </row>
    <row r="20" spans="2:14" ht="30.75" customHeight="1">
      <c r="B20" s="41" t="s">
        <v>46</v>
      </c>
      <c r="C20" s="41"/>
      <c r="D20" s="12"/>
      <c r="E20" s="41" t="s">
        <v>20</v>
      </c>
      <c r="F20" s="41"/>
      <c r="G20" s="41"/>
      <c r="H20" s="41" t="s">
        <v>14</v>
      </c>
      <c r="I20" s="41"/>
      <c r="J20" s="41"/>
      <c r="K20" s="12"/>
      <c r="L20" s="12" t="s">
        <v>47</v>
      </c>
      <c r="M20" s="12"/>
      <c r="N20" s="12"/>
    </row>
    <row r="21" ht="24.75" customHeight="1"/>
  </sheetData>
  <sheetProtection/>
  <mergeCells count="25">
    <mergeCell ref="C8:D9"/>
    <mergeCell ref="E8:E9"/>
    <mergeCell ref="J8:J9"/>
    <mergeCell ref="N8:O9"/>
    <mergeCell ref="E4:N4"/>
    <mergeCell ref="E5:N5"/>
    <mergeCell ref="E6:N6"/>
    <mergeCell ref="B20:C20"/>
    <mergeCell ref="E20:G20"/>
    <mergeCell ref="H20:J20"/>
    <mergeCell ref="K15:N15"/>
    <mergeCell ref="H16:J16"/>
    <mergeCell ref="B16:D16"/>
    <mergeCell ref="E16:G16"/>
    <mergeCell ref="L16:N16"/>
    <mergeCell ref="A1:D1"/>
    <mergeCell ref="E1:N1"/>
    <mergeCell ref="A2:D2"/>
    <mergeCell ref="E2:N2"/>
    <mergeCell ref="K8:M8"/>
    <mergeCell ref="A8:A9"/>
    <mergeCell ref="B8:B9"/>
    <mergeCell ref="E3:N3"/>
    <mergeCell ref="F8:F9"/>
    <mergeCell ref="G8:I8"/>
  </mergeCells>
  <printOptions/>
  <pageMargins left="0.31" right="0.42" top="0.72" bottom="0.57" header="0.5" footer="0.5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0"/>
  <sheetViews>
    <sheetView tabSelected="1" zoomScalePageLayoutView="0" workbookViewId="0" topLeftCell="A1">
      <selection activeCell="P13" sqref="P13"/>
    </sheetView>
  </sheetViews>
  <sheetFormatPr defaultColWidth="9.140625" defaultRowHeight="12.75"/>
  <cols>
    <col min="1" max="1" width="4.57421875" style="1" bestFit="1" customWidth="1"/>
    <col min="2" max="2" width="14.00390625" style="1" customWidth="1"/>
    <col min="3" max="3" width="15.57421875" style="1" customWidth="1"/>
    <col min="4" max="4" width="7.8515625" style="1" customWidth="1"/>
    <col min="5" max="6" width="12.421875" style="1" customWidth="1"/>
    <col min="7" max="7" width="6.421875" style="1" customWidth="1"/>
    <col min="8" max="8" width="7.140625" style="1" customWidth="1"/>
    <col min="9" max="9" width="6.57421875" style="1" customWidth="1"/>
    <col min="10" max="10" width="11.140625" style="1" customWidth="1"/>
    <col min="11" max="11" width="8.7109375" style="1" customWidth="1"/>
    <col min="12" max="12" width="6.00390625" style="8" customWidth="1"/>
    <col min="13" max="13" width="7.7109375" style="8" customWidth="1"/>
    <col min="14" max="14" width="9.00390625" style="1" customWidth="1"/>
    <col min="15" max="15" width="14.00390625" style="1" customWidth="1"/>
    <col min="16" max="16384" width="9.140625" style="1" customWidth="1"/>
  </cols>
  <sheetData>
    <row r="1" spans="1:14" ht="15.75">
      <c r="A1" s="40" t="s">
        <v>1</v>
      </c>
      <c r="B1" s="40"/>
      <c r="C1" s="40"/>
      <c r="D1" s="40"/>
      <c r="E1" s="41" t="s">
        <v>7</v>
      </c>
      <c r="F1" s="41"/>
      <c r="G1" s="41"/>
      <c r="H1" s="41"/>
      <c r="I1" s="41"/>
      <c r="J1" s="41"/>
      <c r="K1" s="41"/>
      <c r="L1" s="41"/>
      <c r="M1" s="41"/>
      <c r="N1" s="41"/>
    </row>
    <row r="2" spans="1:14" ht="19.5" customHeight="1">
      <c r="A2" s="42" t="s">
        <v>2</v>
      </c>
      <c r="B2" s="42"/>
      <c r="C2" s="42"/>
      <c r="D2" s="42"/>
      <c r="E2" s="41" t="s">
        <v>23</v>
      </c>
      <c r="F2" s="41"/>
      <c r="G2" s="41"/>
      <c r="H2" s="41"/>
      <c r="I2" s="41"/>
      <c r="J2" s="41"/>
      <c r="K2" s="41"/>
      <c r="L2" s="41"/>
      <c r="M2" s="41"/>
      <c r="N2" s="41"/>
    </row>
    <row r="3" spans="5:14" ht="20.25" customHeight="1">
      <c r="E3" s="43" t="s">
        <v>24</v>
      </c>
      <c r="F3" s="43"/>
      <c r="G3" s="43"/>
      <c r="H3" s="43"/>
      <c r="I3" s="43"/>
      <c r="J3" s="43"/>
      <c r="K3" s="43"/>
      <c r="L3" s="43"/>
      <c r="M3" s="43"/>
      <c r="N3" s="43"/>
    </row>
    <row r="4" spans="5:14" ht="18.75" customHeight="1">
      <c r="E4" s="41" t="s">
        <v>48</v>
      </c>
      <c r="F4" s="41"/>
      <c r="G4" s="41"/>
      <c r="H4" s="41"/>
      <c r="I4" s="41"/>
      <c r="J4" s="41"/>
      <c r="K4" s="41"/>
      <c r="L4" s="41"/>
      <c r="M4" s="41"/>
      <c r="N4" s="41"/>
    </row>
    <row r="5" spans="5:14" ht="18.75" customHeight="1">
      <c r="E5" s="44" t="s">
        <v>59</v>
      </c>
      <c r="F5" s="44"/>
      <c r="G5" s="44"/>
      <c r="H5" s="44"/>
      <c r="I5" s="44"/>
      <c r="J5" s="44"/>
      <c r="K5" s="44"/>
      <c r="L5" s="44"/>
      <c r="M5" s="44"/>
      <c r="N5" s="44"/>
    </row>
    <row r="6" spans="5:14" ht="15.75" customHeight="1">
      <c r="E6" s="44" t="s">
        <v>60</v>
      </c>
      <c r="F6" s="44"/>
      <c r="G6" s="44"/>
      <c r="H6" s="44"/>
      <c r="I6" s="44"/>
      <c r="J6" s="44"/>
      <c r="K6" s="44"/>
      <c r="L6" s="44"/>
      <c r="M6" s="44"/>
      <c r="N6" s="44"/>
    </row>
    <row r="7" ht="10.5" customHeight="1"/>
    <row r="8" spans="1:15" s="7" customFormat="1" ht="42" customHeight="1">
      <c r="A8" s="45" t="s">
        <v>0</v>
      </c>
      <c r="B8" s="45" t="s">
        <v>3</v>
      </c>
      <c r="C8" s="45" t="s">
        <v>4</v>
      </c>
      <c r="D8" s="45"/>
      <c r="E8" s="46" t="s">
        <v>5</v>
      </c>
      <c r="F8" s="47" t="s">
        <v>13</v>
      </c>
      <c r="G8" s="49" t="s">
        <v>18</v>
      </c>
      <c r="H8" s="50"/>
      <c r="I8" s="51"/>
      <c r="J8" s="47" t="s">
        <v>19</v>
      </c>
      <c r="K8" s="49" t="s">
        <v>10</v>
      </c>
      <c r="L8" s="50"/>
      <c r="M8" s="51"/>
      <c r="N8" s="52" t="s">
        <v>17</v>
      </c>
      <c r="O8" s="53"/>
    </row>
    <row r="9" spans="1:15" s="7" customFormat="1" ht="36" customHeight="1">
      <c r="A9" s="45"/>
      <c r="B9" s="45"/>
      <c r="C9" s="45"/>
      <c r="D9" s="45"/>
      <c r="E9" s="45"/>
      <c r="F9" s="48"/>
      <c r="G9" s="9" t="s">
        <v>8</v>
      </c>
      <c r="H9" s="14" t="s">
        <v>21</v>
      </c>
      <c r="I9" s="6" t="s">
        <v>9</v>
      </c>
      <c r="J9" s="48"/>
      <c r="K9" s="6" t="s">
        <v>15</v>
      </c>
      <c r="L9" s="6" t="s">
        <v>6</v>
      </c>
      <c r="M9" s="6" t="s">
        <v>16</v>
      </c>
      <c r="N9" s="54"/>
      <c r="O9" s="55"/>
    </row>
    <row r="10" spans="1:16" s="5" customFormat="1" ht="21" customHeight="1">
      <c r="A10" s="11">
        <v>1</v>
      </c>
      <c r="B10" s="25" t="s">
        <v>25</v>
      </c>
      <c r="C10" s="22" t="s">
        <v>26</v>
      </c>
      <c r="D10" s="23" t="s">
        <v>27</v>
      </c>
      <c r="E10" s="24" t="s">
        <v>28</v>
      </c>
      <c r="F10" s="13">
        <v>0</v>
      </c>
      <c r="G10" s="36">
        <v>0</v>
      </c>
      <c r="H10" s="13">
        <v>0</v>
      </c>
      <c r="I10" s="13">
        <v>0</v>
      </c>
      <c r="J10" s="13">
        <v>0</v>
      </c>
      <c r="K10" s="31">
        <f>ROUND((J10*7+I10*2+F10)/10,1)</f>
        <v>0</v>
      </c>
      <c r="L10" s="13" t="str">
        <f>IF(K10&gt;=8.5,"A",IF(K10&gt;=7,"B",IF(K10&gt;=5.5,"C",IF(K10&gt;=4,"D",IF(AND(K10&lt;4,K10&gt;=0),"F",IF(AND(F10="",I10="",J10=""),"I",IF(OR(F10&lt;&gt;"",I10&lt;&gt;"",J10&lt;&gt;""),"X","R")))))))</f>
        <v>F</v>
      </c>
      <c r="M10" s="32">
        <f>IF(L10="A",4,IF(L10="B",3,IF(L10="C",2,IF(L10="D",1,0))))</f>
        <v>0</v>
      </c>
      <c r="N10" s="10" t="str">
        <f>IF(L10="A","GIỎI",IF(L10="B","KHÁ",IF(L10="C","TB",IF(L10="D","TB YẾU","KÉM"))))</f>
        <v>KÉM</v>
      </c>
      <c r="O10" s="4" t="str">
        <f>IF(OR(K10&lt;4,J10&lt;=2),"KHÔNG ĐẠT","ĐẠT")</f>
        <v>KHÔNG ĐẠT</v>
      </c>
      <c r="P10" s="5" t="s">
        <v>62</v>
      </c>
    </row>
    <row r="11" spans="1:15" s="5" customFormat="1" ht="21" customHeight="1">
      <c r="A11" s="11">
        <v>2</v>
      </c>
      <c r="B11" s="21" t="s">
        <v>29</v>
      </c>
      <c r="C11" s="22" t="s">
        <v>30</v>
      </c>
      <c r="D11" s="23" t="s">
        <v>31</v>
      </c>
      <c r="E11" s="24" t="s">
        <v>32</v>
      </c>
      <c r="F11" s="13">
        <v>6</v>
      </c>
      <c r="G11" s="36">
        <v>6</v>
      </c>
      <c r="H11" s="13">
        <v>8</v>
      </c>
      <c r="I11" s="13">
        <f>(H11+G11)/2</f>
        <v>7</v>
      </c>
      <c r="J11" s="13">
        <v>0</v>
      </c>
      <c r="K11" s="31">
        <f>ROUND((J11*7+I11*2+F11)/10,1)</f>
        <v>2</v>
      </c>
      <c r="L11" s="13" t="str">
        <f>IF(K11&gt;=8.5,"A",IF(K11&gt;=7,"B",IF(K11&gt;=5.5,"C",IF(K11&gt;=4,"D",IF(AND(K11&lt;4,K11&gt;=0),"F",IF(AND(F11="",I11="",J11=""),"I",IF(OR(F11&lt;&gt;"",I11&lt;&gt;"",J11&lt;&gt;""),"X","R")))))))</f>
        <v>F</v>
      </c>
      <c r="M11" s="32">
        <f>IF(L11="A",4,IF(L11="B",3,IF(L11="C",2,IF(L11="D",1,0))))</f>
        <v>0</v>
      </c>
      <c r="N11" s="10" t="str">
        <f>IF(L11="A","GIỎI",IF(L11="B","KHÁ",IF(L11="C","TB",IF(L11="D","TB YẾU","KÉM"))))</f>
        <v>KÉM</v>
      </c>
      <c r="O11" s="4" t="str">
        <f>IF(OR(K11&lt;4,J11&lt;=2),"KHÔNG ĐẠT","ĐẠT")</f>
        <v>KHÔNG ĐẠT</v>
      </c>
    </row>
    <row r="12" spans="1:16" s="5" customFormat="1" ht="21" customHeight="1">
      <c r="A12" s="11">
        <v>3</v>
      </c>
      <c r="B12" s="21" t="s">
        <v>33</v>
      </c>
      <c r="C12" s="22" t="s">
        <v>26</v>
      </c>
      <c r="D12" s="23" t="s">
        <v>34</v>
      </c>
      <c r="E12" s="24" t="s">
        <v>35</v>
      </c>
      <c r="F12" s="13">
        <v>0</v>
      </c>
      <c r="G12" s="36">
        <v>0</v>
      </c>
      <c r="H12" s="13">
        <v>0</v>
      </c>
      <c r="I12" s="13">
        <v>0</v>
      </c>
      <c r="J12" s="13">
        <v>0</v>
      </c>
      <c r="K12" s="31">
        <f>ROUND((J12*7+I12*2+F12)/10,1)</f>
        <v>0</v>
      </c>
      <c r="L12" s="13" t="str">
        <f>IF(K12&gt;=8.5,"A",IF(K12&gt;=7,"B",IF(K12&gt;=5.5,"C",IF(K12&gt;=4,"D",IF(AND(K12&lt;4,K12&gt;=0),"F",IF(AND(F12="",I12="",J12=""),"I",IF(OR(F12&lt;&gt;"",I12&lt;&gt;"",J12&lt;&gt;""),"X","R")))))))</f>
        <v>F</v>
      </c>
      <c r="M12" s="32">
        <f>IF(L12="A",4,IF(L12="B",3,IF(L12="C",2,IF(L12="D",1,0))))</f>
        <v>0</v>
      </c>
      <c r="N12" s="10" t="str">
        <f>IF(L12="A","GIỎI",IF(L12="B","KHÁ",IF(L12="C","TB",IF(L12="D","TB YẾU","KÉM"))))</f>
        <v>KÉM</v>
      </c>
      <c r="O12" s="4" t="str">
        <f>IF(OR(K12&lt;4,J12&lt;=2),"KHÔNG ĐẠT","ĐẠT")</f>
        <v>KHÔNG ĐẠT</v>
      </c>
      <c r="P12" s="5" t="s">
        <v>62</v>
      </c>
    </row>
    <row r="13" spans="1:15" s="5" customFormat="1" ht="21" customHeight="1">
      <c r="A13" s="11">
        <v>4</v>
      </c>
      <c r="B13" s="21" t="s">
        <v>36</v>
      </c>
      <c r="C13" s="22" t="s">
        <v>37</v>
      </c>
      <c r="D13" s="23" t="s">
        <v>38</v>
      </c>
      <c r="E13" s="24" t="s">
        <v>39</v>
      </c>
      <c r="F13" s="13">
        <v>6</v>
      </c>
      <c r="G13" s="36">
        <v>6</v>
      </c>
      <c r="H13" s="13">
        <v>8</v>
      </c>
      <c r="I13" s="13">
        <f>(H13+G13)/2</f>
        <v>7</v>
      </c>
      <c r="J13" s="13">
        <v>2.5</v>
      </c>
      <c r="K13" s="31">
        <f>ROUND((J13*7+I13*2+F13)/10,1)</f>
        <v>3.8</v>
      </c>
      <c r="L13" s="13" t="str">
        <f>IF(K13&gt;=8.5,"A",IF(K13&gt;=7,"B",IF(K13&gt;=5.5,"C",IF(K13&gt;=4,"D",IF(AND(K13&lt;4,K13&gt;=0),"F",IF(AND(F13="",I13="",J13=""),"I",IF(OR(F13&lt;&gt;"",I13&lt;&gt;"",J13&lt;&gt;""),"X","R")))))))</f>
        <v>F</v>
      </c>
      <c r="M13" s="32">
        <f>IF(L13="A",4,IF(L13="B",3,IF(L13="C",2,IF(L13="D",1,0))))</f>
        <v>0</v>
      </c>
      <c r="N13" s="10" t="str">
        <f>IF(L13="A","GIỎI",IF(L13="B","KHÁ",IF(L13="C","TB",IF(L13="D","TB YẾU","KÉM"))))</f>
        <v>KÉM</v>
      </c>
      <c r="O13" s="4" t="str">
        <f>IF(OR(K13&lt;4,J13&lt;=2),"KHÔNG ĐẠT","ĐẠT")</f>
        <v>KHÔNG ĐẠT</v>
      </c>
    </row>
    <row r="14" spans="1:15" s="5" customFormat="1" ht="21" customHeight="1">
      <c r="A14" s="11">
        <v>5</v>
      </c>
      <c r="B14" s="21" t="s">
        <v>40</v>
      </c>
      <c r="C14" s="22" t="s">
        <v>41</v>
      </c>
      <c r="D14" s="23" t="s">
        <v>42</v>
      </c>
      <c r="E14" s="24" t="s">
        <v>43</v>
      </c>
      <c r="F14" s="13">
        <v>10</v>
      </c>
      <c r="G14" s="36">
        <v>9</v>
      </c>
      <c r="H14" s="13">
        <v>9</v>
      </c>
      <c r="I14" s="13">
        <f>(H14+G14)/2</f>
        <v>9</v>
      </c>
      <c r="J14" s="13">
        <v>8</v>
      </c>
      <c r="K14" s="31">
        <f>ROUND((J14*7+I14*2+F14)/10,1)</f>
        <v>8.4</v>
      </c>
      <c r="L14" s="13" t="str">
        <f>IF(K14&gt;=8.5,"A",IF(K14&gt;=7,"B",IF(K14&gt;=5.5,"C",IF(K14&gt;=4,"D",IF(AND(K14&lt;4,K14&gt;=0),"F",IF(AND(F14="",I14="",J14=""),"I",IF(OR(F14&lt;&gt;"",I14&lt;&gt;"",J14&lt;&gt;""),"X","R")))))))</f>
        <v>B</v>
      </c>
      <c r="M14" s="32">
        <f>IF(L14="A",4,IF(L14="B",3,IF(L14="C",2,IF(L14="D",1,0))))</f>
        <v>3</v>
      </c>
      <c r="N14" s="10" t="str">
        <f>IF(L14="A","GIỎI",IF(L14="B","KHÁ",IF(L14="C","TB",IF(L14="D","TB YẾU","KÉM"))))</f>
        <v>KHÁ</v>
      </c>
      <c r="O14" s="4" t="str">
        <f>IF(OR(K14&lt;4,J14&lt;=2),"KHÔNG ĐẠT","ĐẠT")</f>
        <v>ĐẠT</v>
      </c>
    </row>
    <row r="15" spans="2:14" ht="16.5">
      <c r="B15" s="3" t="s">
        <v>61</v>
      </c>
      <c r="K15" s="56"/>
      <c r="L15" s="56"/>
      <c r="M15" s="56"/>
      <c r="N15" s="56"/>
    </row>
    <row r="16" spans="2:14" ht="19.5" customHeight="1">
      <c r="B16" s="41" t="s">
        <v>44</v>
      </c>
      <c r="C16" s="41"/>
      <c r="D16" s="41"/>
      <c r="E16" s="41" t="s">
        <v>11</v>
      </c>
      <c r="F16" s="41"/>
      <c r="G16" s="41"/>
      <c r="H16" s="41" t="s">
        <v>12</v>
      </c>
      <c r="I16" s="41"/>
      <c r="J16" s="41"/>
      <c r="K16" s="20"/>
      <c r="L16" s="57" t="s">
        <v>45</v>
      </c>
      <c r="M16" s="57"/>
      <c r="N16" s="57"/>
    </row>
    <row r="17" ht="15.75">
      <c r="C17" s="2"/>
    </row>
    <row r="20" spans="2:14" ht="30.75" customHeight="1">
      <c r="B20" s="41" t="s">
        <v>46</v>
      </c>
      <c r="C20" s="41"/>
      <c r="D20" s="12"/>
      <c r="E20" s="41" t="s">
        <v>20</v>
      </c>
      <c r="F20" s="41"/>
      <c r="G20" s="41"/>
      <c r="H20" s="41" t="s">
        <v>14</v>
      </c>
      <c r="I20" s="41"/>
      <c r="J20" s="41"/>
      <c r="K20" s="12"/>
      <c r="L20" s="12" t="s">
        <v>47</v>
      </c>
      <c r="M20" s="12"/>
      <c r="N20" s="12"/>
    </row>
    <row r="21" ht="24.75" customHeight="1"/>
  </sheetData>
  <sheetProtection/>
  <mergeCells count="25">
    <mergeCell ref="J8:J9"/>
    <mergeCell ref="H20:J20"/>
    <mergeCell ref="K8:M8"/>
    <mergeCell ref="B20:C20"/>
    <mergeCell ref="E20:G20"/>
    <mergeCell ref="A8:A9"/>
    <mergeCell ref="B8:B9"/>
    <mergeCell ref="C8:D9"/>
    <mergeCell ref="E8:E9"/>
    <mergeCell ref="A1:D1"/>
    <mergeCell ref="A2:D2"/>
    <mergeCell ref="E1:N1"/>
    <mergeCell ref="E2:N2"/>
    <mergeCell ref="E3:N3"/>
    <mergeCell ref="E4:N4"/>
    <mergeCell ref="N8:O9"/>
    <mergeCell ref="K15:N15"/>
    <mergeCell ref="H16:J16"/>
    <mergeCell ref="B16:D16"/>
    <mergeCell ref="E5:N5"/>
    <mergeCell ref="F8:F9"/>
    <mergeCell ref="G8:I8"/>
    <mergeCell ref="E6:N6"/>
    <mergeCell ref="E16:G16"/>
    <mergeCell ref="L16:N16"/>
  </mergeCells>
  <printOptions/>
  <pageMargins left="0.27" right="0.2" top="0.65" bottom="0.39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HH 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ThienVNT</dc:creator>
  <cp:keywords/>
  <dc:description/>
  <cp:lastModifiedBy>Windows User</cp:lastModifiedBy>
  <cp:lastPrinted>2018-07-10T08:20:07Z</cp:lastPrinted>
  <dcterms:created xsi:type="dcterms:W3CDTF">2009-09-21T02:41:34Z</dcterms:created>
  <dcterms:modified xsi:type="dcterms:W3CDTF">2018-07-12T21:18:50Z</dcterms:modified>
  <cp:category/>
  <cp:version/>
  <cp:contentType/>
  <cp:contentStatus/>
</cp:coreProperties>
</file>