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5"/>
  </bookViews>
  <sheets>
    <sheet name="Nguyen ly 2" sheetId="1" r:id="rId1"/>
    <sheet name="Toan cao cấp 2" sheetId="2" r:id="rId2"/>
    <sheet name="ĐCCT" sheetId="3" r:id="rId3"/>
    <sheet name="Trắc địa" sheetId="4" r:id="rId4"/>
    <sheet name="Cơ hoc CS" sheetId="5" r:id="rId5"/>
    <sheet name="HHHH" sheetId="6" r:id="rId6"/>
  </sheets>
  <definedNames/>
  <calcPr fullCalcOnLoad="1"/>
</workbook>
</file>

<file path=xl/sharedStrings.xml><?xml version="1.0" encoding="utf-8"?>
<sst xmlns="http://schemas.openxmlformats.org/spreadsheetml/2006/main" count="288" uniqueCount="63">
  <si>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</si>
  <si>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</si>
  <si>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</si>
  <si>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</si>
  <si>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</si>
  <si>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</si>
  <si>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</si>
  <si>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</si>
  <si>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</si>
  <si>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</si>
  <si>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</si>
  <si>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</si>
  <si>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</si>
  <si>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</si>
  <si>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</si>
  <si>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</si>
  <si>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</si>
  <si>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</si>
  <si>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</si>
  <si>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ThS. Vũ Trung Kiên</t>
  </si>
  <si>
    <t>Xác nhận của Phòng ĐT - KHCN</t>
  </si>
  <si>
    <t>ĐIỂM KIỂM TRA ĐỊNH KỲ (M2 - HS2)</t>
  </si>
  <si>
    <t>Người dò điểm</t>
  </si>
  <si>
    <t>Minh</t>
  </si>
  <si>
    <t>THÍ NGHIỆM M 2.2</t>
  </si>
  <si>
    <t>Hà Thị Ngọc Diệu</t>
  </si>
  <si>
    <t>Nguyễn Thị Thi</t>
  </si>
  <si>
    <t>Nguyễn Ngọc Thủy Tiên</t>
  </si>
  <si>
    <t>17Q1021011</t>
  </si>
  <si>
    <t>Nguyễn Công</t>
  </si>
  <si>
    <t>18.08.1998</t>
  </si>
  <si>
    <t>17Q1021006</t>
  </si>
  <si>
    <t>Võ Dư Tất</t>
  </si>
  <si>
    <t>14.08.1999</t>
  </si>
  <si>
    <t>17Q1021008</t>
  </si>
  <si>
    <t>Nguyễn Văn</t>
  </si>
  <si>
    <t>Nhực</t>
  </si>
  <si>
    <t>02.02.1999</t>
  </si>
  <si>
    <t>17Q1021012</t>
  </si>
  <si>
    <t>Trần Đức</t>
  </si>
  <si>
    <t>Ý</t>
  </si>
  <si>
    <t>19.04.1999</t>
  </si>
  <si>
    <t>Danh sách này gồm có 4 sinh viên./.</t>
  </si>
  <si>
    <t>LỚP: KỸ THUẬT CÔNG TRÌNH XÂY DỰNG K9</t>
  </si>
  <si>
    <t>NIÊN KHÓA: 2017 - 2022</t>
  </si>
  <si>
    <t>THỰC HÀNH       M 2.2</t>
  </si>
  <si>
    <t>Học kỳ II - Năm học: 2017 - 2018</t>
  </si>
  <si>
    <t>HỌC PHẦN:  Những nguyên lý cơ bản của chủ nghĩa Mác - Lênin 2   SỐ TÍN CHỈ: 3</t>
  </si>
  <si>
    <t>Giảng viên:  ThS. Trương Thị Hoa Mai</t>
  </si>
  <si>
    <t>Giảng viên:  ThS. Nguyễn Văn Kiếm</t>
  </si>
  <si>
    <t>Giảng viên:  ThS. Hoàng Thị Sinh Hương</t>
  </si>
  <si>
    <t>Giảng viên:  ThS. Vũ Trung Kiên</t>
  </si>
  <si>
    <t>Giảng viên:  ThS. Lê Thị Hạnh</t>
  </si>
  <si>
    <t>Giảng viên:  ThS. Đoàn Thị Lan</t>
  </si>
  <si>
    <t>ĐIỂM KIỂM TRA ĐỊNH KỲ (M2 - HS 3)</t>
  </si>
  <si>
    <t>ĐIỂM THI KẾT THÚC HỌC PHẦN (M3 - HS 6)</t>
  </si>
  <si>
    <t>ĐIỂM KIỂM TRA ĐỊNH KỲ (M2 - HS3)</t>
  </si>
  <si>
    <t>ĐIỂM KIỂM TRA ĐỊNH KỲ (M2 - HS 2)</t>
  </si>
  <si>
    <t>HỌC PHẦN:  Toán cao cấp A2                                                               SỐ TÍN CHỈ: 3</t>
  </si>
  <si>
    <t>HỌC PHẦN:  Địa chất công trình và thực tập ĐCCT                                   SỐ TÍN CHỈ: 3</t>
  </si>
  <si>
    <t>HỌC PHẦN:  Trắc địa và thực hành trắc địa                                        SỐ TÍN CHỈ: 3</t>
  </si>
  <si>
    <t>HỌC PHẦN:  Cơ học cơ sở (Cơ lý thuyết)                                       SỐ TÍN CHỈ: 3</t>
  </si>
  <si>
    <t>HỌC PHẦN:  Hình học họa hình                                                            SỐ TÍN CHỈ: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</si>
</sst>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Alignment="1">
      <alignment horizontal="center"/>
    </xf>
    <xf numFmtId="18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45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14" fontId="45" fillId="0" borderId="10" xfId="0" applyNumberFormat="1" applyFont="1" applyBorder="1" applyAlignment="1">
      <alignment vertical="center"/>
    </xf>
    <xf numFmtId="183" fontId="45" fillId="32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83" fontId="46" fillId="32" borderId="10" xfId="0" applyNumberFormat="1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:K13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3.421875" style="1" customWidth="1"/>
    <col min="4" max="4" width="8.421875" style="1" customWidth="1"/>
    <col min="5" max="5" width="12.42187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8" t="s">
        <v>7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19.5" customHeight="1">
      <c r="A2" s="43" t="s">
        <v>2</v>
      </c>
      <c r="B2" s="43"/>
      <c r="C2" s="43"/>
      <c r="D2" s="43"/>
      <c r="E2" s="28" t="s">
        <v>43</v>
      </c>
      <c r="F2" s="28"/>
      <c r="G2" s="28"/>
      <c r="H2" s="28"/>
      <c r="I2" s="28"/>
      <c r="J2" s="28"/>
      <c r="K2" s="28"/>
      <c r="L2" s="28"/>
      <c r="M2" s="28"/>
      <c r="N2" s="28"/>
    </row>
    <row r="3" spans="5:14" ht="20.25" customHeight="1">
      <c r="E3" s="29" t="s">
        <v>44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28" t="s">
        <v>46</v>
      </c>
      <c r="F4" s="28"/>
      <c r="G4" s="28"/>
      <c r="H4" s="28"/>
      <c r="I4" s="28"/>
      <c r="J4" s="28"/>
      <c r="K4" s="28"/>
      <c r="L4" s="28"/>
      <c r="M4" s="28"/>
      <c r="N4" s="28"/>
    </row>
    <row r="5" spans="5:14" ht="18.75" customHeight="1">
      <c r="E5" s="30" t="s">
        <v>47</v>
      </c>
      <c r="F5" s="30"/>
      <c r="G5" s="30"/>
      <c r="H5" s="30"/>
      <c r="I5" s="30"/>
      <c r="J5" s="30"/>
      <c r="K5" s="30"/>
      <c r="L5" s="30"/>
      <c r="M5" s="30"/>
      <c r="N5" s="30"/>
    </row>
    <row r="6" spans="5:14" ht="15.75" customHeight="1">
      <c r="E6" s="30" t="s">
        <v>48</v>
      </c>
      <c r="F6" s="30"/>
      <c r="G6" s="30"/>
      <c r="H6" s="30"/>
      <c r="I6" s="30"/>
      <c r="J6" s="30"/>
      <c r="K6" s="30"/>
      <c r="L6" s="30"/>
      <c r="M6" s="30"/>
      <c r="N6" s="30"/>
    </row>
    <row r="7" ht="10.5" customHeight="1"/>
    <row r="8" spans="1:15" s="4" customFormat="1" ht="42" customHeight="1">
      <c r="A8" s="31" t="s">
        <v>0</v>
      </c>
      <c r="B8" s="31" t="s">
        <v>3</v>
      </c>
      <c r="C8" s="31" t="s">
        <v>4</v>
      </c>
      <c r="D8" s="31"/>
      <c r="E8" s="32" t="s">
        <v>5</v>
      </c>
      <c r="F8" s="33" t="s">
        <v>11</v>
      </c>
      <c r="G8" s="35" t="s">
        <v>56</v>
      </c>
      <c r="H8" s="36"/>
      <c r="I8" s="37"/>
      <c r="J8" s="33" t="s">
        <v>55</v>
      </c>
      <c r="K8" s="35" t="s">
        <v>10</v>
      </c>
      <c r="L8" s="36"/>
      <c r="M8" s="37"/>
      <c r="N8" s="38" t="s">
        <v>14</v>
      </c>
      <c r="O8" s="39"/>
    </row>
    <row r="9" spans="1:15" s="4" customFormat="1" ht="40.5" customHeight="1">
      <c r="A9" s="31"/>
      <c r="B9" s="31"/>
      <c r="C9" s="31"/>
      <c r="D9" s="31"/>
      <c r="E9" s="31"/>
      <c r="F9" s="34"/>
      <c r="G9" s="3" t="s">
        <v>17</v>
      </c>
      <c r="H9" s="6" t="s">
        <v>8</v>
      </c>
      <c r="I9" s="3" t="s">
        <v>9</v>
      </c>
      <c r="J9" s="34"/>
      <c r="K9" s="3" t="s">
        <v>12</v>
      </c>
      <c r="L9" s="3" t="s">
        <v>6</v>
      </c>
      <c r="M9" s="3" t="s">
        <v>13</v>
      </c>
      <c r="N9" s="40"/>
      <c r="O9" s="41"/>
    </row>
    <row r="10" spans="1:15" s="26" customFormat="1" ht="27" customHeight="1">
      <c r="A10" s="8">
        <v>1</v>
      </c>
      <c r="B10" s="18" t="s">
        <v>28</v>
      </c>
      <c r="C10" s="19" t="s">
        <v>29</v>
      </c>
      <c r="D10" s="20" t="s">
        <v>23</v>
      </c>
      <c r="E10" s="21" t="s">
        <v>30</v>
      </c>
      <c r="F10" s="44">
        <v>8</v>
      </c>
      <c r="G10" s="44">
        <v>7</v>
      </c>
      <c r="H10" s="22">
        <v>8</v>
      </c>
      <c r="I10" s="13">
        <f>(H10*1.5+G10*1.5)/3</f>
        <v>7.5</v>
      </c>
      <c r="J10" s="13">
        <v>8.5</v>
      </c>
      <c r="K10" s="23">
        <f>ROUND((J10*6+I10*3+F10)/10,1)</f>
        <v>8.2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6" customFormat="1" ht="27" customHeight="1">
      <c r="A11" s="8">
        <v>2</v>
      </c>
      <c r="B11" s="18" t="s">
        <v>31</v>
      </c>
      <c r="C11" s="19" t="s">
        <v>32</v>
      </c>
      <c r="D11" s="20" t="s">
        <v>23</v>
      </c>
      <c r="E11" s="21" t="s">
        <v>33</v>
      </c>
      <c r="F11" s="44">
        <v>8</v>
      </c>
      <c r="G11" s="44">
        <v>7</v>
      </c>
      <c r="H11" s="22">
        <v>7</v>
      </c>
      <c r="I11" s="13">
        <f>(H11*1.5+G11*1.5)/3</f>
        <v>7</v>
      </c>
      <c r="J11" s="13">
        <v>0</v>
      </c>
      <c r="K11" s="23">
        <f>ROUND((J11*6+I11*3+F11)/10,1)</f>
        <v>2.9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6" customFormat="1" ht="27" customHeight="1">
      <c r="A12" s="8">
        <v>3</v>
      </c>
      <c r="B12" s="18" t="s">
        <v>34</v>
      </c>
      <c r="C12" s="19" t="s">
        <v>35</v>
      </c>
      <c r="D12" s="20" t="s">
        <v>36</v>
      </c>
      <c r="E12" s="21" t="s">
        <v>37</v>
      </c>
      <c r="F12" s="44">
        <v>9</v>
      </c>
      <c r="G12" s="44">
        <v>8</v>
      </c>
      <c r="H12" s="22">
        <v>7</v>
      </c>
      <c r="I12" s="13">
        <f>(H12*1.5+G12*1.5)/3</f>
        <v>7.5</v>
      </c>
      <c r="J12" s="13">
        <v>9</v>
      </c>
      <c r="K12" s="23">
        <f>ROUND((J12*6+I12*3+F12)/10,1)</f>
        <v>8.6</v>
      </c>
      <c r="L12" s="24" t="str">
        <f>IF(K12&gt;=8.5,"A",IF(K12&gt;=7,"B",IF(K12&gt;=5.5,"C",IF(K12&gt;=4,"D",IF(AND(K12&lt;4,K12&gt;=0),"F",IF(AND(F12="",I12="",J12=""),"I",IF(OR(F12&lt;&gt;"",I12&lt;&gt;"",J12&lt;&gt;""),"X","R")))))))</f>
        <v>A</v>
      </c>
      <c r="M12" s="25">
        <f>IF(L12="A",4,IF(L12="B",3,IF(L12="C",2,IF(L12="D",1,0))))</f>
        <v>4</v>
      </c>
      <c r="N12" s="7" t="str">
        <f>IF(L12="A","GIỎI",IF(L12="B","KHÁ",IF(L12="C","TB",IF(L12="D","TB YẾU","KÉM"))))</f>
        <v>GIỎI</v>
      </c>
      <c r="O12" s="2" t="str">
        <f>IF(OR(K12&lt;4,J12&lt;=2),"KHÔNG ĐẠT","ĐẠT")</f>
        <v>ĐẠT</v>
      </c>
    </row>
    <row r="13" spans="1:15" s="26" customFormat="1" ht="27" customHeight="1">
      <c r="A13" s="8">
        <v>4</v>
      </c>
      <c r="B13" s="18" t="s">
        <v>38</v>
      </c>
      <c r="C13" s="19" t="s">
        <v>39</v>
      </c>
      <c r="D13" s="20" t="s">
        <v>40</v>
      </c>
      <c r="E13" s="21" t="s">
        <v>41</v>
      </c>
      <c r="F13" s="44">
        <v>8</v>
      </c>
      <c r="G13" s="44">
        <v>7</v>
      </c>
      <c r="H13" s="22">
        <v>8</v>
      </c>
      <c r="I13" s="13">
        <f>(H13*1.5+G13*1.5)/3</f>
        <v>7.5</v>
      </c>
      <c r="J13" s="13">
        <v>8</v>
      </c>
      <c r="K13" s="23">
        <f>ROUND((J13*6+I13*3+F13)/10,1)</f>
        <v>7.9</v>
      </c>
      <c r="L13" s="24" t="str">
        <f>IF(K13&gt;=8.5,"A",IF(K13&gt;=7,"B",IF(K13&gt;=5.5,"C",IF(K13&gt;=4,"D",IF(AND(K13&lt;4,K13&gt;=0),"F",IF(AND(F13="",I13="",J13=""),"I",IF(OR(F13&lt;&gt;"",I13&lt;&gt;"",J13&lt;&gt;""),"X","R")))))))</f>
        <v>B</v>
      </c>
      <c r="M13" s="25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2:10" ht="21.75" customHeight="1">
      <c r="B14" s="27" t="s">
        <v>42</v>
      </c>
      <c r="C14" s="27"/>
      <c r="D14" s="27"/>
      <c r="E14" s="27"/>
      <c r="F14" s="14"/>
      <c r="G14" s="15"/>
      <c r="H14" s="15"/>
      <c r="I14" s="15"/>
      <c r="J14" s="15"/>
    </row>
    <row r="15" spans="2:14" ht="15.75">
      <c r="B15" s="16" t="s">
        <v>20</v>
      </c>
      <c r="C15"/>
      <c r="D15" s="16"/>
      <c r="E15" s="28" t="s">
        <v>15</v>
      </c>
      <c r="F15" s="28"/>
      <c r="G15" s="28"/>
      <c r="H15" s="28" t="s">
        <v>16</v>
      </c>
      <c r="I15" s="28"/>
      <c r="J15" s="28"/>
      <c r="K15" s="16"/>
      <c r="L15" s="28" t="s">
        <v>22</v>
      </c>
      <c r="M15" s="28"/>
      <c r="N15" s="28"/>
    </row>
    <row r="16" spans="3:14" ht="15.75">
      <c r="C16" s="29"/>
      <c r="D16" s="29"/>
      <c r="E16" s="29"/>
      <c r="F16" s="1"/>
      <c r="H16" s="27"/>
      <c r="I16" s="27"/>
      <c r="J16" s="27"/>
      <c r="K16" s="27"/>
      <c r="L16" s="27"/>
      <c r="M16" s="27"/>
      <c r="N16" s="27"/>
    </row>
    <row r="17" spans="3:6" ht="15.75">
      <c r="C17" s="17"/>
      <c r="F17" s="1"/>
    </row>
    <row r="18" ht="15.75">
      <c r="F18" s="1"/>
    </row>
    <row r="19" ht="15.75">
      <c r="F19" s="1"/>
    </row>
    <row r="20" spans="2:14" ht="15.75">
      <c r="B20" s="28" t="s">
        <v>19</v>
      </c>
      <c r="C20" s="28"/>
      <c r="D20" s="11"/>
      <c r="E20" s="28" t="s">
        <v>25</v>
      </c>
      <c r="F20" s="28"/>
      <c r="G20" s="28"/>
      <c r="H20" s="28" t="s">
        <v>26</v>
      </c>
      <c r="I20" s="28"/>
      <c r="J20" s="28"/>
      <c r="K20" s="11"/>
      <c r="L20" s="16" t="s">
        <v>27</v>
      </c>
      <c r="M20" s="16"/>
      <c r="N20" s="16"/>
    </row>
    <row r="21" spans="2:13" ht="15.75">
      <c r="B21" s="9"/>
      <c r="C21" s="9"/>
      <c r="D21" s="9"/>
      <c r="E21" s="9"/>
      <c r="F21" s="11"/>
      <c r="G21" s="9"/>
      <c r="H21" s="9"/>
      <c r="I21" s="9"/>
      <c r="J21" s="9"/>
      <c r="K21" s="9"/>
      <c r="L21" s="10"/>
      <c r="M21" s="10"/>
    </row>
  </sheetData>
  <sheetProtection/>
  <mergeCells count="27">
    <mergeCell ref="N8:O9"/>
    <mergeCell ref="E20:G20"/>
    <mergeCell ref="H20:J20"/>
    <mergeCell ref="B20:C20"/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4:E14"/>
    <mergeCell ref="E15:G15"/>
    <mergeCell ref="H15:J15"/>
    <mergeCell ref="L15:N15"/>
    <mergeCell ref="C16:E16"/>
    <mergeCell ref="H16:J16"/>
    <mergeCell ref="K16:N16"/>
  </mergeCells>
  <printOptions/>
  <pageMargins left="0.2" right="0.2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:K13"/>
    </sheetView>
  </sheetViews>
  <sheetFormatPr defaultColWidth="9.140625" defaultRowHeight="12.75"/>
  <cols>
    <col min="1" max="1" width="4.57421875" style="1" bestFit="1" customWidth="1"/>
    <col min="2" max="2" width="12.28125" style="1" customWidth="1"/>
    <col min="3" max="3" width="13.421875" style="1" customWidth="1"/>
    <col min="4" max="4" width="6.28125" style="1" customWidth="1"/>
    <col min="5" max="5" width="12.42187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8" t="s">
        <v>7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19.5" customHeight="1">
      <c r="A2" s="43" t="s">
        <v>2</v>
      </c>
      <c r="B2" s="43"/>
      <c r="C2" s="43"/>
      <c r="D2" s="43"/>
      <c r="E2" s="28" t="s">
        <v>43</v>
      </c>
      <c r="F2" s="28"/>
      <c r="G2" s="28"/>
      <c r="H2" s="28"/>
      <c r="I2" s="28"/>
      <c r="J2" s="28"/>
      <c r="K2" s="28"/>
      <c r="L2" s="28"/>
      <c r="M2" s="28"/>
      <c r="N2" s="28"/>
    </row>
    <row r="3" spans="5:14" ht="20.25" customHeight="1">
      <c r="E3" s="29" t="s">
        <v>44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28" t="s">
        <v>46</v>
      </c>
      <c r="F4" s="28"/>
      <c r="G4" s="28"/>
      <c r="H4" s="28"/>
      <c r="I4" s="28"/>
      <c r="J4" s="28"/>
      <c r="K4" s="28"/>
      <c r="L4" s="28"/>
      <c r="M4" s="28"/>
      <c r="N4" s="28"/>
    </row>
    <row r="5" spans="5:14" ht="18.75" customHeight="1">
      <c r="E5" s="30" t="s">
        <v>58</v>
      </c>
      <c r="F5" s="30"/>
      <c r="G5" s="30"/>
      <c r="H5" s="30"/>
      <c r="I5" s="30"/>
      <c r="J5" s="30"/>
      <c r="K5" s="30"/>
      <c r="L5" s="30"/>
      <c r="M5" s="30"/>
      <c r="N5" s="30"/>
    </row>
    <row r="6" spans="5:14" ht="15.75" customHeight="1">
      <c r="E6" s="30" t="s">
        <v>49</v>
      </c>
      <c r="F6" s="30"/>
      <c r="G6" s="30"/>
      <c r="H6" s="30"/>
      <c r="I6" s="30"/>
      <c r="J6" s="30"/>
      <c r="K6" s="30"/>
      <c r="L6" s="30"/>
      <c r="M6" s="30"/>
      <c r="N6" s="30"/>
    </row>
    <row r="7" ht="10.5" customHeight="1"/>
    <row r="8" spans="1:15" s="4" customFormat="1" ht="42" customHeight="1">
      <c r="A8" s="31" t="s">
        <v>0</v>
      </c>
      <c r="B8" s="31" t="s">
        <v>3</v>
      </c>
      <c r="C8" s="31" t="s">
        <v>4</v>
      </c>
      <c r="D8" s="31"/>
      <c r="E8" s="32" t="s">
        <v>5</v>
      </c>
      <c r="F8" s="33" t="s">
        <v>11</v>
      </c>
      <c r="G8" s="35" t="s">
        <v>21</v>
      </c>
      <c r="H8" s="36"/>
      <c r="I8" s="37"/>
      <c r="J8" s="33" t="s">
        <v>18</v>
      </c>
      <c r="K8" s="35" t="s">
        <v>10</v>
      </c>
      <c r="L8" s="36"/>
      <c r="M8" s="37"/>
      <c r="N8" s="38" t="s">
        <v>14</v>
      </c>
      <c r="O8" s="39"/>
    </row>
    <row r="9" spans="1:15" s="4" customFormat="1" ht="40.5" customHeight="1">
      <c r="A9" s="31"/>
      <c r="B9" s="31"/>
      <c r="C9" s="31"/>
      <c r="D9" s="31"/>
      <c r="E9" s="31"/>
      <c r="F9" s="34"/>
      <c r="G9" s="3" t="s">
        <v>17</v>
      </c>
      <c r="H9" s="6" t="s">
        <v>8</v>
      </c>
      <c r="I9" s="3" t="s">
        <v>9</v>
      </c>
      <c r="J9" s="34"/>
      <c r="K9" s="3" t="s">
        <v>12</v>
      </c>
      <c r="L9" s="3" t="s">
        <v>6</v>
      </c>
      <c r="M9" s="3" t="s">
        <v>13</v>
      </c>
      <c r="N9" s="40"/>
      <c r="O9" s="41"/>
    </row>
    <row r="10" spans="1:15" s="26" customFormat="1" ht="24.75" customHeight="1">
      <c r="A10" s="8">
        <v>1</v>
      </c>
      <c r="B10" s="18" t="s">
        <v>28</v>
      </c>
      <c r="C10" s="19" t="s">
        <v>29</v>
      </c>
      <c r="D10" s="20" t="s">
        <v>23</v>
      </c>
      <c r="E10" s="21" t="s">
        <v>30</v>
      </c>
      <c r="F10" s="22">
        <v>9</v>
      </c>
      <c r="G10" s="22">
        <v>7</v>
      </c>
      <c r="H10" s="22"/>
      <c r="I10" s="13">
        <f>G10</f>
        <v>7</v>
      </c>
      <c r="J10" s="13">
        <v>4</v>
      </c>
      <c r="K10" s="23">
        <f>ROUND((J10*7+I10*2+F10)/10,1)</f>
        <v>5.1</v>
      </c>
      <c r="L10" s="24" t="str">
        <f>IF(K10&gt;=8.5,"A",IF(K10&gt;=7,"B",IF(K10&gt;=5.5,"C",IF(K10&gt;=4,"D",IF(AND(K10&lt;4,K10&gt;=0),"F",IF(AND(F10="",I10="",J10=""),"I",IF(OR(F10&lt;&gt;"",I10&lt;&gt;"",J10&lt;&gt;""),"X","R")))))))</f>
        <v>D</v>
      </c>
      <c r="M10" s="25">
        <f>IF(L10="A",4,IF(L10="B",3,IF(L10="C",2,IF(L10="D",1,0))))</f>
        <v>1</v>
      </c>
      <c r="N10" s="7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8" t="s">
        <v>31</v>
      </c>
      <c r="C11" s="19" t="s">
        <v>32</v>
      </c>
      <c r="D11" s="20" t="s">
        <v>23</v>
      </c>
      <c r="E11" s="21" t="s">
        <v>33</v>
      </c>
      <c r="F11" s="22">
        <v>0</v>
      </c>
      <c r="G11" s="22">
        <v>0</v>
      </c>
      <c r="H11" s="22"/>
      <c r="I11" s="13">
        <f>G11</f>
        <v>0</v>
      </c>
      <c r="J11" s="13">
        <v>0</v>
      </c>
      <c r="K11" s="23">
        <f>ROUND((J11*7+I11*2+F11)/10,1)</f>
        <v>0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6" customFormat="1" ht="24.75" customHeight="1">
      <c r="A12" s="8">
        <v>3</v>
      </c>
      <c r="B12" s="18" t="s">
        <v>34</v>
      </c>
      <c r="C12" s="19" t="s">
        <v>35</v>
      </c>
      <c r="D12" s="20" t="s">
        <v>36</v>
      </c>
      <c r="E12" s="21" t="s">
        <v>37</v>
      </c>
      <c r="F12" s="22">
        <v>9</v>
      </c>
      <c r="G12" s="22">
        <v>7</v>
      </c>
      <c r="H12" s="22"/>
      <c r="I12" s="13">
        <f>G12</f>
        <v>7</v>
      </c>
      <c r="J12" s="13">
        <v>5</v>
      </c>
      <c r="K12" s="23">
        <f>ROUND((J12*7+I12*2+F12)/10,1)</f>
        <v>5.8</v>
      </c>
      <c r="L12" s="24" t="str">
        <f>IF(K12&gt;=8.5,"A",IF(K12&gt;=7,"B",IF(K12&gt;=5.5,"C",IF(K12&gt;=4,"D",IF(AND(K12&lt;4,K12&gt;=0),"F",IF(AND(F12="",I12="",J12=""),"I",IF(OR(F12&lt;&gt;"",I12&lt;&gt;"",J12&lt;&gt;""),"X","R")))))))</f>
        <v>C</v>
      </c>
      <c r="M12" s="25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s="26" customFormat="1" ht="24.75" customHeight="1">
      <c r="A13" s="8">
        <v>4</v>
      </c>
      <c r="B13" s="18" t="s">
        <v>38</v>
      </c>
      <c r="C13" s="19" t="s">
        <v>39</v>
      </c>
      <c r="D13" s="20" t="s">
        <v>40</v>
      </c>
      <c r="E13" s="21" t="s">
        <v>41</v>
      </c>
      <c r="F13" s="22">
        <v>9</v>
      </c>
      <c r="G13" s="22">
        <v>6</v>
      </c>
      <c r="H13" s="22"/>
      <c r="I13" s="13">
        <f>G13</f>
        <v>6</v>
      </c>
      <c r="J13" s="13">
        <v>4</v>
      </c>
      <c r="K13" s="23">
        <f>ROUND((J13*7+I13*2+F13)/10,1)</f>
        <v>4.9</v>
      </c>
      <c r="L13" s="24" t="str">
        <f>IF(K13&gt;=8.5,"A",IF(K13&gt;=7,"B",IF(K13&gt;=5.5,"C",IF(K13&gt;=4,"D",IF(AND(K13&lt;4,K13&gt;=0),"F",IF(AND(F13="",I13="",J13=""),"I",IF(OR(F13&lt;&gt;"",I13&lt;&gt;"",J13&lt;&gt;""),"X","R")))))))</f>
        <v>D</v>
      </c>
      <c r="M13" s="25">
        <f>IF(L13="A",4,IF(L13="B",3,IF(L13="C",2,IF(L13="D",1,0))))</f>
        <v>1</v>
      </c>
      <c r="N13" s="7" t="str">
        <f>IF(L13="A","GIỎI",IF(L13="B","KHÁ",IF(L13="C","TB",IF(L13="D","TB YẾU","KÉM"))))</f>
        <v>TB YẾU</v>
      </c>
      <c r="O13" s="2" t="str">
        <f>IF(OR(K13&lt;4,J13&lt;=2),"KHÔNG ĐẠT","ĐẠT")</f>
        <v>ĐẠT</v>
      </c>
    </row>
    <row r="14" spans="2:10" ht="15.75">
      <c r="B14" s="27" t="s">
        <v>42</v>
      </c>
      <c r="C14" s="27"/>
      <c r="D14" s="27"/>
      <c r="E14" s="27"/>
      <c r="F14" s="14"/>
      <c r="G14" s="15"/>
      <c r="H14" s="15"/>
      <c r="I14" s="15"/>
      <c r="J14" s="15"/>
    </row>
    <row r="15" spans="2:14" ht="15.75">
      <c r="B15" s="16" t="s">
        <v>20</v>
      </c>
      <c r="C15"/>
      <c r="D15" s="16"/>
      <c r="E15" s="28" t="s">
        <v>15</v>
      </c>
      <c r="F15" s="28"/>
      <c r="G15" s="28"/>
      <c r="H15" s="28" t="s">
        <v>16</v>
      </c>
      <c r="I15" s="28"/>
      <c r="J15" s="28"/>
      <c r="K15" s="16"/>
      <c r="L15" s="28" t="s">
        <v>22</v>
      </c>
      <c r="M15" s="28"/>
      <c r="N15" s="28"/>
    </row>
    <row r="16" spans="3:14" ht="15.75">
      <c r="C16" s="29"/>
      <c r="D16" s="29"/>
      <c r="E16" s="29"/>
      <c r="F16" s="1"/>
      <c r="H16" s="27"/>
      <c r="I16" s="27"/>
      <c r="J16" s="27"/>
      <c r="K16" s="27"/>
      <c r="L16" s="27"/>
      <c r="M16" s="27"/>
      <c r="N16" s="27"/>
    </row>
    <row r="17" spans="3:6" ht="15.75">
      <c r="C17" s="17"/>
      <c r="F17" s="1"/>
    </row>
    <row r="18" ht="15.75">
      <c r="F18" s="1"/>
    </row>
    <row r="19" ht="15.75">
      <c r="F19" s="1"/>
    </row>
    <row r="20" spans="2:14" ht="15.75">
      <c r="B20" s="28" t="s">
        <v>19</v>
      </c>
      <c r="C20" s="28"/>
      <c r="D20" s="11"/>
      <c r="E20" s="28" t="s">
        <v>25</v>
      </c>
      <c r="F20" s="28"/>
      <c r="G20" s="28"/>
      <c r="H20" s="28" t="s">
        <v>26</v>
      </c>
      <c r="I20" s="28"/>
      <c r="J20" s="28"/>
      <c r="K20" s="11"/>
      <c r="L20" s="16" t="s">
        <v>27</v>
      </c>
      <c r="M20" s="16"/>
      <c r="N20" s="16"/>
    </row>
    <row r="21" spans="2:13" ht="15.75">
      <c r="B21" s="9"/>
      <c r="C21" s="9"/>
      <c r="D21" s="9"/>
      <c r="E21" s="9"/>
      <c r="F21" s="11"/>
      <c r="G21" s="9"/>
      <c r="H21" s="9"/>
      <c r="I21" s="9"/>
      <c r="J21" s="9"/>
      <c r="K21" s="9"/>
      <c r="L21" s="10"/>
      <c r="M21" s="10"/>
    </row>
  </sheetData>
  <sheetProtection/>
  <mergeCells count="27">
    <mergeCell ref="B20:C20"/>
    <mergeCell ref="E20:G20"/>
    <mergeCell ref="H20:J20"/>
    <mergeCell ref="N8:O9"/>
    <mergeCell ref="B14:E14"/>
    <mergeCell ref="E15:G15"/>
    <mergeCell ref="H15:J15"/>
    <mergeCell ref="L15:N15"/>
    <mergeCell ref="C16:E16"/>
    <mergeCell ref="H16:J16"/>
    <mergeCell ref="K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" right="0.21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R12" sqref="R12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3.421875" style="1" customWidth="1"/>
    <col min="4" max="4" width="8.421875" style="1" customWidth="1"/>
    <col min="5" max="5" width="12.421875" style="1" customWidth="1"/>
    <col min="6" max="6" width="9.7109375" style="12" customWidth="1"/>
    <col min="7" max="7" width="7.57421875" style="1" customWidth="1"/>
    <col min="8" max="8" width="8.4218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8" t="s">
        <v>7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19.5" customHeight="1">
      <c r="A2" s="43" t="s">
        <v>2</v>
      </c>
      <c r="B2" s="43"/>
      <c r="C2" s="43"/>
      <c r="D2" s="43"/>
      <c r="E2" s="28" t="s">
        <v>43</v>
      </c>
      <c r="F2" s="28"/>
      <c r="G2" s="28"/>
      <c r="H2" s="28"/>
      <c r="I2" s="28"/>
      <c r="J2" s="28"/>
      <c r="K2" s="28"/>
      <c r="L2" s="28"/>
      <c r="M2" s="28"/>
      <c r="N2" s="28"/>
    </row>
    <row r="3" spans="5:14" ht="20.25" customHeight="1">
      <c r="E3" s="29" t="s">
        <v>44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28" t="s">
        <v>46</v>
      </c>
      <c r="F4" s="28"/>
      <c r="G4" s="28"/>
      <c r="H4" s="28"/>
      <c r="I4" s="28"/>
      <c r="J4" s="28"/>
      <c r="K4" s="28"/>
      <c r="L4" s="28"/>
      <c r="M4" s="28"/>
      <c r="N4" s="28"/>
    </row>
    <row r="5" spans="5:14" ht="18.75" customHeight="1">
      <c r="E5" s="30" t="s">
        <v>59</v>
      </c>
      <c r="F5" s="30"/>
      <c r="G5" s="30"/>
      <c r="H5" s="30"/>
      <c r="I5" s="30"/>
      <c r="J5" s="30"/>
      <c r="K5" s="30"/>
      <c r="L5" s="30"/>
      <c r="M5" s="30"/>
      <c r="N5" s="30"/>
    </row>
    <row r="6" spans="5:14" ht="15.75" customHeight="1">
      <c r="E6" s="30" t="s">
        <v>50</v>
      </c>
      <c r="F6" s="30"/>
      <c r="G6" s="30"/>
      <c r="H6" s="30"/>
      <c r="I6" s="30"/>
      <c r="J6" s="30"/>
      <c r="K6" s="30"/>
      <c r="L6" s="30"/>
      <c r="M6" s="30"/>
      <c r="N6" s="30"/>
    </row>
    <row r="7" ht="10.5" customHeight="1"/>
    <row r="8" spans="1:15" s="4" customFormat="1" ht="42" customHeight="1">
      <c r="A8" s="31" t="s">
        <v>0</v>
      </c>
      <c r="B8" s="31" t="s">
        <v>3</v>
      </c>
      <c r="C8" s="31" t="s">
        <v>4</v>
      </c>
      <c r="D8" s="31"/>
      <c r="E8" s="32" t="s">
        <v>5</v>
      </c>
      <c r="F8" s="33" t="s">
        <v>11</v>
      </c>
      <c r="G8" s="35" t="s">
        <v>57</v>
      </c>
      <c r="H8" s="36"/>
      <c r="I8" s="37"/>
      <c r="J8" s="33" t="s">
        <v>18</v>
      </c>
      <c r="K8" s="35" t="s">
        <v>10</v>
      </c>
      <c r="L8" s="36"/>
      <c r="M8" s="37"/>
      <c r="N8" s="38" t="s">
        <v>14</v>
      </c>
      <c r="O8" s="39"/>
    </row>
    <row r="9" spans="1:15" s="4" customFormat="1" ht="40.5" customHeight="1">
      <c r="A9" s="31"/>
      <c r="B9" s="31"/>
      <c r="C9" s="31"/>
      <c r="D9" s="31"/>
      <c r="E9" s="31"/>
      <c r="F9" s="34"/>
      <c r="G9" s="3" t="s">
        <v>17</v>
      </c>
      <c r="H9" s="3" t="s">
        <v>24</v>
      </c>
      <c r="I9" s="3" t="s">
        <v>9</v>
      </c>
      <c r="J9" s="34"/>
      <c r="K9" s="3" t="s">
        <v>12</v>
      </c>
      <c r="L9" s="3" t="s">
        <v>6</v>
      </c>
      <c r="M9" s="3" t="s">
        <v>13</v>
      </c>
      <c r="N9" s="40"/>
      <c r="O9" s="41"/>
    </row>
    <row r="10" spans="1:15" s="26" customFormat="1" ht="27" customHeight="1">
      <c r="A10" s="8">
        <v>1</v>
      </c>
      <c r="B10" s="18" t="s">
        <v>28</v>
      </c>
      <c r="C10" s="19" t="s">
        <v>29</v>
      </c>
      <c r="D10" s="20" t="s">
        <v>23</v>
      </c>
      <c r="E10" s="45" t="s">
        <v>30</v>
      </c>
      <c r="F10" s="22">
        <v>10</v>
      </c>
      <c r="G10" s="22">
        <v>8</v>
      </c>
      <c r="H10" s="22">
        <v>9</v>
      </c>
      <c r="I10" s="13">
        <f>(H10+G10)/2</f>
        <v>8.5</v>
      </c>
      <c r="J10" s="13">
        <v>5</v>
      </c>
      <c r="K10" s="23">
        <f>ROUND((J10*7+I10*2+F10)/10,1)</f>
        <v>6.2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6" customFormat="1" ht="27" customHeight="1">
      <c r="A11" s="8">
        <v>2</v>
      </c>
      <c r="B11" s="18" t="s">
        <v>31</v>
      </c>
      <c r="C11" s="19" t="s">
        <v>32</v>
      </c>
      <c r="D11" s="20" t="s">
        <v>23</v>
      </c>
      <c r="E11" s="45" t="s">
        <v>33</v>
      </c>
      <c r="F11" s="22">
        <v>10</v>
      </c>
      <c r="G11" s="22">
        <v>8</v>
      </c>
      <c r="H11" s="22">
        <v>9</v>
      </c>
      <c r="I11" s="13">
        <f>(H11+G11)/2</f>
        <v>8.5</v>
      </c>
      <c r="J11" s="13">
        <v>0</v>
      </c>
      <c r="K11" s="23">
        <f>ROUND((J11*7+I11*2+F11)/10,1)</f>
        <v>2.7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6" customFormat="1" ht="27" customHeight="1">
      <c r="A12" s="8">
        <v>3</v>
      </c>
      <c r="B12" s="18" t="s">
        <v>34</v>
      </c>
      <c r="C12" s="19" t="s">
        <v>35</v>
      </c>
      <c r="D12" s="20" t="s">
        <v>36</v>
      </c>
      <c r="E12" s="45" t="s">
        <v>37</v>
      </c>
      <c r="F12" s="22">
        <v>9</v>
      </c>
      <c r="G12" s="22">
        <v>7</v>
      </c>
      <c r="H12" s="22">
        <v>8</v>
      </c>
      <c r="I12" s="13">
        <f>(H12+G12)/2</f>
        <v>7.5</v>
      </c>
      <c r="J12" s="13">
        <v>5</v>
      </c>
      <c r="K12" s="23">
        <f>ROUND((J12*7+I12*2+F12)/10,1)</f>
        <v>5.9</v>
      </c>
      <c r="L12" s="24" t="str">
        <f>IF(K12&gt;=8.5,"A",IF(K12&gt;=7,"B",IF(K12&gt;=5.5,"C",IF(K12&gt;=4,"D",IF(AND(K12&lt;4,K12&gt;=0),"F",IF(AND(F12="",I12="",J12=""),"I",IF(OR(F12&lt;&gt;"",I12&lt;&gt;"",J12&lt;&gt;""),"X","R")))))))</f>
        <v>C</v>
      </c>
      <c r="M12" s="25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s="26" customFormat="1" ht="27" customHeight="1">
      <c r="A13" s="8">
        <v>4</v>
      </c>
      <c r="B13" s="18" t="s">
        <v>38</v>
      </c>
      <c r="C13" s="19" t="s">
        <v>39</v>
      </c>
      <c r="D13" s="20" t="s">
        <v>40</v>
      </c>
      <c r="E13" s="45" t="s">
        <v>41</v>
      </c>
      <c r="F13" s="22">
        <v>9</v>
      </c>
      <c r="G13" s="22">
        <v>7</v>
      </c>
      <c r="H13" s="22">
        <v>8</v>
      </c>
      <c r="I13" s="13">
        <f>(H13+G13)/2</f>
        <v>7.5</v>
      </c>
      <c r="J13" s="13">
        <v>5</v>
      </c>
      <c r="K13" s="23">
        <f>ROUND((J13*7+I13*2+F13)/10,1)</f>
        <v>5.9</v>
      </c>
      <c r="L13" s="24" t="str">
        <f>IF(K13&gt;=8.5,"A",IF(K13&gt;=7,"B",IF(K13&gt;=5.5,"C",IF(K13&gt;=4,"D",IF(AND(K13&lt;4,K13&gt;=0),"F",IF(AND(F13="",I13="",J13=""),"I",IF(OR(F13&lt;&gt;"",I13&lt;&gt;"",J13&lt;&gt;""),"X","R")))))))</f>
        <v>C</v>
      </c>
      <c r="M13" s="25">
        <f>IF(L13="A",4,IF(L13="B",3,IF(L13="C",2,IF(L13="D",1,0))))</f>
        <v>2</v>
      </c>
      <c r="N13" s="7" t="str">
        <f>IF(L13="A","GIỎI",IF(L13="B","KHÁ",IF(L13="C","TB",IF(L13="D","TB YẾU","KÉM"))))</f>
        <v>TB</v>
      </c>
      <c r="O13" s="2" t="str">
        <f>IF(OR(K13&lt;4,J13&lt;=2),"KHÔNG ĐẠT","ĐẠT")</f>
        <v>ĐẠT</v>
      </c>
    </row>
    <row r="14" spans="2:10" ht="30" customHeight="1">
      <c r="B14" s="27" t="s">
        <v>42</v>
      </c>
      <c r="C14" s="27"/>
      <c r="D14" s="27"/>
      <c r="E14" s="27"/>
      <c r="F14" s="14"/>
      <c r="G14" s="15"/>
      <c r="H14" s="15"/>
      <c r="I14" s="15"/>
      <c r="J14" s="15"/>
    </row>
    <row r="15" spans="2:14" ht="15.75">
      <c r="B15" s="16" t="s">
        <v>20</v>
      </c>
      <c r="C15"/>
      <c r="D15" s="16"/>
      <c r="E15" s="28" t="s">
        <v>15</v>
      </c>
      <c r="F15" s="28"/>
      <c r="G15" s="28"/>
      <c r="H15" s="28" t="s">
        <v>16</v>
      </c>
      <c r="I15" s="28"/>
      <c r="J15" s="28"/>
      <c r="K15" s="16"/>
      <c r="L15" s="28" t="s">
        <v>22</v>
      </c>
      <c r="M15" s="28"/>
      <c r="N15" s="28"/>
    </row>
    <row r="16" spans="3:14" ht="15.75">
      <c r="C16" s="29"/>
      <c r="D16" s="29"/>
      <c r="E16" s="29"/>
      <c r="F16" s="1"/>
      <c r="H16" s="27"/>
      <c r="I16" s="27"/>
      <c r="J16" s="27"/>
      <c r="K16" s="27"/>
      <c r="L16" s="27"/>
      <c r="M16" s="27"/>
      <c r="N16" s="27"/>
    </row>
    <row r="17" spans="3:6" ht="15.75">
      <c r="C17" s="17"/>
      <c r="F17" s="1"/>
    </row>
    <row r="18" ht="15.75">
      <c r="F18" s="1"/>
    </row>
    <row r="19" ht="15.75">
      <c r="F19" s="1"/>
    </row>
    <row r="20" spans="2:14" ht="15.75">
      <c r="B20" s="28" t="s">
        <v>19</v>
      </c>
      <c r="C20" s="28"/>
      <c r="D20" s="11"/>
      <c r="E20" s="28" t="s">
        <v>25</v>
      </c>
      <c r="F20" s="28"/>
      <c r="G20" s="28"/>
      <c r="H20" s="28" t="s">
        <v>26</v>
      </c>
      <c r="I20" s="28"/>
      <c r="J20" s="28"/>
      <c r="K20" s="11"/>
      <c r="L20" s="16" t="s">
        <v>27</v>
      </c>
      <c r="M20" s="16"/>
      <c r="N20" s="16"/>
    </row>
    <row r="21" spans="2:13" ht="15.75">
      <c r="B21" s="9"/>
      <c r="C21" s="9"/>
      <c r="D21" s="9"/>
      <c r="E21" s="9"/>
      <c r="F21" s="11"/>
      <c r="G21" s="9"/>
      <c r="H21" s="9"/>
      <c r="I21" s="9"/>
      <c r="J21" s="9"/>
      <c r="K21" s="9"/>
      <c r="L21" s="10"/>
      <c r="M21" s="10"/>
    </row>
  </sheetData>
  <sheetProtection/>
  <mergeCells count="27">
    <mergeCell ref="E20:G20"/>
    <mergeCell ref="H20:J20"/>
    <mergeCell ref="B20:C20"/>
    <mergeCell ref="A1:D1"/>
    <mergeCell ref="E1:N1"/>
    <mergeCell ref="A2:D2"/>
    <mergeCell ref="E2:N2"/>
    <mergeCell ref="N8:O9"/>
    <mergeCell ref="F8:F9"/>
    <mergeCell ref="G8:I8"/>
    <mergeCell ref="L15:N15"/>
    <mergeCell ref="J8:J9"/>
    <mergeCell ref="A8:A9"/>
    <mergeCell ref="B8:B9"/>
    <mergeCell ref="C8:D9"/>
    <mergeCell ref="E8:E9"/>
    <mergeCell ref="K8:M8"/>
    <mergeCell ref="C16:E16"/>
    <mergeCell ref="H16:J16"/>
    <mergeCell ref="K16:N16"/>
    <mergeCell ref="E3:N3"/>
    <mergeCell ref="E4:N4"/>
    <mergeCell ref="E5:N5"/>
    <mergeCell ref="E6:N6"/>
    <mergeCell ref="B14:E14"/>
    <mergeCell ref="E15:G15"/>
    <mergeCell ref="H15:J15"/>
  </mergeCells>
  <printOptions/>
  <pageMargins left="0.34" right="0.44" top="0.58" bottom="0.66" header="0.24" footer="0.2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:K13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8515625" style="1" customWidth="1"/>
    <col min="4" max="4" width="8.421875" style="1" customWidth="1"/>
    <col min="5" max="5" width="12.421875" style="1" customWidth="1"/>
    <col min="6" max="6" width="9.7109375" style="12" customWidth="1"/>
    <col min="7" max="7" width="7.57421875" style="1" customWidth="1"/>
    <col min="8" max="8" width="7.71093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8" t="s">
        <v>7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19.5" customHeight="1">
      <c r="A2" s="43" t="s">
        <v>2</v>
      </c>
      <c r="B2" s="43"/>
      <c r="C2" s="43"/>
      <c r="D2" s="43"/>
      <c r="E2" s="28" t="s">
        <v>43</v>
      </c>
      <c r="F2" s="28"/>
      <c r="G2" s="28"/>
      <c r="H2" s="28"/>
      <c r="I2" s="28"/>
      <c r="J2" s="28"/>
      <c r="K2" s="28"/>
      <c r="L2" s="28"/>
      <c r="M2" s="28"/>
      <c r="N2" s="28"/>
    </row>
    <row r="3" spans="5:14" ht="20.25" customHeight="1">
      <c r="E3" s="29" t="s">
        <v>44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28" t="s">
        <v>46</v>
      </c>
      <c r="F4" s="28"/>
      <c r="G4" s="28"/>
      <c r="H4" s="28"/>
      <c r="I4" s="28"/>
      <c r="J4" s="28"/>
      <c r="K4" s="28"/>
      <c r="L4" s="28"/>
      <c r="M4" s="28"/>
      <c r="N4" s="28"/>
    </row>
    <row r="5" spans="5:14" ht="18.75" customHeight="1">
      <c r="E5" s="30" t="s">
        <v>60</v>
      </c>
      <c r="F5" s="30"/>
      <c r="G5" s="30"/>
      <c r="H5" s="30"/>
      <c r="I5" s="30"/>
      <c r="J5" s="30"/>
      <c r="K5" s="30"/>
      <c r="L5" s="30"/>
      <c r="M5" s="30"/>
      <c r="N5" s="30"/>
    </row>
    <row r="6" spans="5:14" ht="15.75" customHeight="1">
      <c r="E6" s="30" t="s">
        <v>51</v>
      </c>
      <c r="F6" s="30"/>
      <c r="G6" s="30"/>
      <c r="H6" s="30"/>
      <c r="I6" s="30"/>
      <c r="J6" s="30"/>
      <c r="K6" s="30"/>
      <c r="L6" s="30"/>
      <c r="M6" s="30"/>
      <c r="N6" s="30"/>
    </row>
    <row r="7" ht="10.5" customHeight="1"/>
    <row r="8" spans="1:15" s="4" customFormat="1" ht="42" customHeight="1">
      <c r="A8" s="31" t="s">
        <v>0</v>
      </c>
      <c r="B8" s="31" t="s">
        <v>3</v>
      </c>
      <c r="C8" s="31" t="s">
        <v>4</v>
      </c>
      <c r="D8" s="31"/>
      <c r="E8" s="32" t="s">
        <v>5</v>
      </c>
      <c r="F8" s="33" t="s">
        <v>11</v>
      </c>
      <c r="G8" s="35" t="s">
        <v>54</v>
      </c>
      <c r="H8" s="36"/>
      <c r="I8" s="37"/>
      <c r="J8" s="33" t="s">
        <v>55</v>
      </c>
      <c r="K8" s="35" t="s">
        <v>10</v>
      </c>
      <c r="L8" s="36"/>
      <c r="M8" s="37"/>
      <c r="N8" s="38" t="s">
        <v>14</v>
      </c>
      <c r="O8" s="39"/>
    </row>
    <row r="9" spans="1:15" s="4" customFormat="1" ht="40.5" customHeight="1">
      <c r="A9" s="31"/>
      <c r="B9" s="31"/>
      <c r="C9" s="31"/>
      <c r="D9" s="31"/>
      <c r="E9" s="31"/>
      <c r="F9" s="34"/>
      <c r="G9" s="3" t="s">
        <v>17</v>
      </c>
      <c r="H9" s="3" t="s">
        <v>45</v>
      </c>
      <c r="I9" s="3" t="s">
        <v>9</v>
      </c>
      <c r="J9" s="34"/>
      <c r="K9" s="3" t="s">
        <v>12</v>
      </c>
      <c r="L9" s="3" t="s">
        <v>6</v>
      </c>
      <c r="M9" s="3" t="s">
        <v>13</v>
      </c>
      <c r="N9" s="40"/>
      <c r="O9" s="41"/>
    </row>
    <row r="10" spans="1:15" s="26" customFormat="1" ht="25.5" customHeight="1">
      <c r="A10" s="8">
        <v>1</v>
      </c>
      <c r="B10" s="18" t="s">
        <v>28</v>
      </c>
      <c r="C10" s="19" t="s">
        <v>29</v>
      </c>
      <c r="D10" s="20" t="s">
        <v>23</v>
      </c>
      <c r="E10" s="21" t="s">
        <v>30</v>
      </c>
      <c r="F10" s="22">
        <v>10</v>
      </c>
      <c r="G10" s="22">
        <v>7</v>
      </c>
      <c r="H10" s="22">
        <v>9</v>
      </c>
      <c r="I10" s="13">
        <f>(H10*2+G10)/3</f>
        <v>8.333333333333334</v>
      </c>
      <c r="J10" s="13">
        <v>4</v>
      </c>
      <c r="K10" s="23">
        <f>ROUND((J10*6+I10*3+F10)/10,1)</f>
        <v>5.9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6" customFormat="1" ht="25.5" customHeight="1">
      <c r="A11" s="8">
        <v>2</v>
      </c>
      <c r="B11" s="18" t="s">
        <v>31</v>
      </c>
      <c r="C11" s="19" t="s">
        <v>32</v>
      </c>
      <c r="D11" s="20" t="s">
        <v>23</v>
      </c>
      <c r="E11" s="21" t="s">
        <v>33</v>
      </c>
      <c r="F11" s="22">
        <v>0</v>
      </c>
      <c r="G11" s="22">
        <v>0</v>
      </c>
      <c r="H11" s="22">
        <v>0</v>
      </c>
      <c r="I11" s="13">
        <f>(H11*2+G11)/3</f>
        <v>0</v>
      </c>
      <c r="J11" s="13">
        <v>0</v>
      </c>
      <c r="K11" s="23">
        <f>ROUND((J11*6+I11*3+F11)/10,1)</f>
        <v>0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6" customFormat="1" ht="25.5" customHeight="1">
      <c r="A12" s="8">
        <v>3</v>
      </c>
      <c r="B12" s="18" t="s">
        <v>34</v>
      </c>
      <c r="C12" s="19" t="s">
        <v>35</v>
      </c>
      <c r="D12" s="20" t="s">
        <v>36</v>
      </c>
      <c r="E12" s="21" t="s">
        <v>37</v>
      </c>
      <c r="F12" s="22">
        <v>10</v>
      </c>
      <c r="G12" s="22">
        <v>7</v>
      </c>
      <c r="H12" s="22">
        <v>10</v>
      </c>
      <c r="I12" s="13">
        <f>(H12*2+G12)/3</f>
        <v>9</v>
      </c>
      <c r="J12" s="13">
        <v>9</v>
      </c>
      <c r="K12" s="23">
        <f>ROUND((J12*6+I12*3+F12)/10,1)</f>
        <v>9.1</v>
      </c>
      <c r="L12" s="24" t="str">
        <f>IF(K12&gt;=8.5,"A",IF(K12&gt;=7,"B",IF(K12&gt;=5.5,"C",IF(K12&gt;=4,"D",IF(AND(K12&lt;4,K12&gt;=0),"F",IF(AND(F12="",I12="",J12=""),"I",IF(OR(F12&lt;&gt;"",I12&lt;&gt;"",J12&lt;&gt;""),"X","R")))))))</f>
        <v>A</v>
      </c>
      <c r="M12" s="25">
        <f>IF(L12="A",4,IF(L12="B",3,IF(L12="C",2,IF(L12="D",1,0))))</f>
        <v>4</v>
      </c>
      <c r="N12" s="7" t="str">
        <f>IF(L12="A","GIỎI",IF(L12="B","KHÁ",IF(L12="C","TB",IF(L12="D","TB YẾU","KÉM"))))</f>
        <v>GIỎI</v>
      </c>
      <c r="O12" s="2" t="str">
        <f>IF(OR(K12&lt;4,J12&lt;=2),"KHÔNG ĐẠT","ĐẠT")</f>
        <v>ĐẠT</v>
      </c>
    </row>
    <row r="13" spans="1:15" s="26" customFormat="1" ht="25.5" customHeight="1">
      <c r="A13" s="8">
        <v>4</v>
      </c>
      <c r="B13" s="18" t="s">
        <v>38</v>
      </c>
      <c r="C13" s="19" t="s">
        <v>39</v>
      </c>
      <c r="D13" s="20" t="s">
        <v>40</v>
      </c>
      <c r="E13" s="21" t="s">
        <v>41</v>
      </c>
      <c r="F13" s="22">
        <v>10</v>
      </c>
      <c r="G13" s="22">
        <v>7</v>
      </c>
      <c r="H13" s="22">
        <v>9</v>
      </c>
      <c r="I13" s="13">
        <f>(H13*2+G13)/3</f>
        <v>8.333333333333334</v>
      </c>
      <c r="J13" s="13">
        <v>6</v>
      </c>
      <c r="K13" s="23">
        <f>ROUND((J13*6+I13*3+F13)/10,1)</f>
        <v>7.1</v>
      </c>
      <c r="L13" s="24" t="str">
        <f>IF(K13&gt;=8.5,"A",IF(K13&gt;=7,"B",IF(K13&gt;=5.5,"C",IF(K13&gt;=4,"D",IF(AND(K13&lt;4,K13&gt;=0),"F",IF(AND(F13="",I13="",J13=""),"I",IF(OR(F13&lt;&gt;"",I13&lt;&gt;"",J13&lt;&gt;""),"X","R")))))))</f>
        <v>B</v>
      </c>
      <c r="M13" s="25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2:10" ht="25.5" customHeight="1">
      <c r="B14" s="27" t="s">
        <v>42</v>
      </c>
      <c r="C14" s="27"/>
      <c r="D14" s="27"/>
      <c r="E14" s="27"/>
      <c r="F14" s="14"/>
      <c r="G14" s="15"/>
      <c r="H14" s="15"/>
      <c r="I14" s="15"/>
      <c r="J14" s="15"/>
    </row>
    <row r="15" spans="2:14" ht="15.75">
      <c r="B15" s="16" t="s">
        <v>20</v>
      </c>
      <c r="C15"/>
      <c r="D15" s="16"/>
      <c r="E15" s="28" t="s">
        <v>15</v>
      </c>
      <c r="F15" s="28"/>
      <c r="G15" s="28"/>
      <c r="H15" s="28" t="s">
        <v>16</v>
      </c>
      <c r="I15" s="28"/>
      <c r="J15" s="28"/>
      <c r="K15" s="16"/>
      <c r="L15" s="28" t="s">
        <v>22</v>
      </c>
      <c r="M15" s="28"/>
      <c r="N15" s="28"/>
    </row>
    <row r="16" spans="3:14" ht="15.75">
      <c r="C16" s="29"/>
      <c r="D16" s="29"/>
      <c r="E16" s="29"/>
      <c r="F16" s="1"/>
      <c r="H16" s="27"/>
      <c r="I16" s="27"/>
      <c r="J16" s="27"/>
      <c r="K16" s="27"/>
      <c r="L16" s="27"/>
      <c r="M16" s="27"/>
      <c r="N16" s="27"/>
    </row>
    <row r="17" spans="3:6" ht="15.75">
      <c r="C17" s="17"/>
      <c r="F17" s="1"/>
    </row>
    <row r="18" ht="15.75">
      <c r="F18" s="1"/>
    </row>
    <row r="19" ht="15.75">
      <c r="F19" s="1"/>
    </row>
    <row r="20" spans="2:14" ht="15.75">
      <c r="B20" s="28" t="s">
        <v>19</v>
      </c>
      <c r="C20" s="28"/>
      <c r="D20" s="11"/>
      <c r="E20" s="28" t="s">
        <v>25</v>
      </c>
      <c r="F20" s="28"/>
      <c r="G20" s="28"/>
      <c r="H20" s="28" t="s">
        <v>26</v>
      </c>
      <c r="I20" s="28"/>
      <c r="J20" s="28"/>
      <c r="K20" s="11"/>
      <c r="L20" s="16" t="s">
        <v>27</v>
      </c>
      <c r="M20" s="16"/>
      <c r="N20" s="16"/>
    </row>
    <row r="21" spans="2:13" ht="15.75">
      <c r="B21" s="9"/>
      <c r="C21" s="9"/>
      <c r="D21" s="9"/>
      <c r="E21" s="9"/>
      <c r="F21" s="11"/>
      <c r="G21" s="9"/>
      <c r="H21" s="9"/>
      <c r="I21" s="9"/>
      <c r="J21" s="9"/>
      <c r="K21" s="9"/>
      <c r="L21" s="10"/>
      <c r="M21" s="10"/>
    </row>
  </sheetData>
  <sheetProtection/>
  <mergeCells count="27">
    <mergeCell ref="B20:C20"/>
    <mergeCell ref="E20:G20"/>
    <mergeCell ref="H20:J20"/>
    <mergeCell ref="E15:G15"/>
    <mergeCell ref="H15:J15"/>
    <mergeCell ref="L15:N15"/>
    <mergeCell ref="C16:E16"/>
    <mergeCell ref="H16:J16"/>
    <mergeCell ref="K16:N16"/>
    <mergeCell ref="E5:N5"/>
    <mergeCell ref="E6:N6"/>
    <mergeCell ref="N8:O9"/>
    <mergeCell ref="J8:J9"/>
    <mergeCell ref="F8:F9"/>
    <mergeCell ref="G8:I8"/>
    <mergeCell ref="E8:E9"/>
    <mergeCell ref="K8:M8"/>
    <mergeCell ref="C8:D9"/>
    <mergeCell ref="B14:E14"/>
    <mergeCell ref="A1:D1"/>
    <mergeCell ref="A2:D2"/>
    <mergeCell ref="A8:A9"/>
    <mergeCell ref="B8:B9"/>
    <mergeCell ref="E1:N1"/>
    <mergeCell ref="E2:N2"/>
    <mergeCell ref="E3:N3"/>
    <mergeCell ref="E4:N4"/>
  </mergeCells>
  <printOptions/>
  <pageMargins left="0.18" right="0.2" top="0.61" bottom="0.56" header="0.34" footer="0.71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:K13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3.421875" style="1" customWidth="1"/>
    <col min="4" max="4" width="8.421875" style="1" customWidth="1"/>
    <col min="5" max="5" width="12.42187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8" t="s">
        <v>7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19.5" customHeight="1">
      <c r="A2" s="43" t="s">
        <v>2</v>
      </c>
      <c r="B2" s="43"/>
      <c r="C2" s="43"/>
      <c r="D2" s="43"/>
      <c r="E2" s="28" t="s">
        <v>43</v>
      </c>
      <c r="F2" s="28"/>
      <c r="G2" s="28"/>
      <c r="H2" s="28"/>
      <c r="I2" s="28"/>
      <c r="J2" s="28"/>
      <c r="K2" s="28"/>
      <c r="L2" s="28"/>
      <c r="M2" s="28"/>
      <c r="N2" s="28"/>
    </row>
    <row r="3" spans="5:14" ht="20.25" customHeight="1">
      <c r="E3" s="29" t="s">
        <v>44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28" t="s">
        <v>46</v>
      </c>
      <c r="F4" s="28"/>
      <c r="G4" s="28"/>
      <c r="H4" s="28"/>
      <c r="I4" s="28"/>
      <c r="J4" s="28"/>
      <c r="K4" s="28"/>
      <c r="L4" s="28"/>
      <c r="M4" s="28"/>
      <c r="N4" s="28"/>
    </row>
    <row r="5" spans="5:14" ht="18.75" customHeight="1">
      <c r="E5" s="30" t="s">
        <v>61</v>
      </c>
      <c r="F5" s="30"/>
      <c r="G5" s="30"/>
      <c r="H5" s="30"/>
      <c r="I5" s="30"/>
      <c r="J5" s="30"/>
      <c r="K5" s="30"/>
      <c r="L5" s="30"/>
      <c r="M5" s="30"/>
      <c r="N5" s="30"/>
    </row>
    <row r="6" spans="5:14" ht="15.75" customHeight="1">
      <c r="E6" s="30" t="s">
        <v>52</v>
      </c>
      <c r="F6" s="30"/>
      <c r="G6" s="30"/>
      <c r="H6" s="30"/>
      <c r="I6" s="30"/>
      <c r="J6" s="30"/>
      <c r="K6" s="30"/>
      <c r="L6" s="30"/>
      <c r="M6" s="30"/>
      <c r="N6" s="30"/>
    </row>
    <row r="7" ht="10.5" customHeight="1"/>
    <row r="8" spans="1:15" s="4" customFormat="1" ht="42" customHeight="1">
      <c r="A8" s="31" t="s">
        <v>0</v>
      </c>
      <c r="B8" s="31" t="s">
        <v>3</v>
      </c>
      <c r="C8" s="31" t="s">
        <v>4</v>
      </c>
      <c r="D8" s="31"/>
      <c r="E8" s="32" t="s">
        <v>5</v>
      </c>
      <c r="F8" s="33" t="s">
        <v>11</v>
      </c>
      <c r="G8" s="35" t="s">
        <v>21</v>
      </c>
      <c r="H8" s="36"/>
      <c r="I8" s="37"/>
      <c r="J8" s="33" t="s">
        <v>18</v>
      </c>
      <c r="K8" s="35" t="s">
        <v>10</v>
      </c>
      <c r="L8" s="36"/>
      <c r="M8" s="37"/>
      <c r="N8" s="38" t="s">
        <v>14</v>
      </c>
      <c r="O8" s="39"/>
    </row>
    <row r="9" spans="1:15" s="4" customFormat="1" ht="40.5" customHeight="1">
      <c r="A9" s="31"/>
      <c r="B9" s="31"/>
      <c r="C9" s="31"/>
      <c r="D9" s="31"/>
      <c r="E9" s="31"/>
      <c r="F9" s="34"/>
      <c r="G9" s="3" t="s">
        <v>17</v>
      </c>
      <c r="H9" s="6" t="s">
        <v>8</v>
      </c>
      <c r="I9" s="3" t="s">
        <v>9</v>
      </c>
      <c r="J9" s="34"/>
      <c r="K9" s="3" t="s">
        <v>12</v>
      </c>
      <c r="L9" s="3" t="s">
        <v>6</v>
      </c>
      <c r="M9" s="3" t="s">
        <v>13</v>
      </c>
      <c r="N9" s="40"/>
      <c r="O9" s="41"/>
    </row>
    <row r="10" spans="1:15" s="26" customFormat="1" ht="24.75" customHeight="1">
      <c r="A10" s="8">
        <v>1</v>
      </c>
      <c r="B10" s="18" t="s">
        <v>28</v>
      </c>
      <c r="C10" s="19" t="s">
        <v>29</v>
      </c>
      <c r="D10" s="20" t="s">
        <v>23</v>
      </c>
      <c r="E10" s="21" t="s">
        <v>30</v>
      </c>
      <c r="F10" s="22">
        <v>10</v>
      </c>
      <c r="G10" s="22">
        <v>9</v>
      </c>
      <c r="H10" s="22"/>
      <c r="I10" s="13">
        <f>G10</f>
        <v>9</v>
      </c>
      <c r="J10" s="13">
        <v>9</v>
      </c>
      <c r="K10" s="23">
        <f>ROUND((J10*7+I10*2+F10)/10,1)</f>
        <v>9.1</v>
      </c>
      <c r="L10" s="24" t="str">
        <f>IF(K10&gt;=8.5,"A",IF(K10&gt;=7,"B",IF(K10&gt;=5.5,"C",IF(K10&gt;=4,"D",IF(AND(K10&lt;4,K10&gt;=0),"F",IF(AND(F10="",I10="",J10=""),"I",IF(OR(F10&lt;&gt;"",I10&lt;&gt;"",J10&lt;&gt;""),"X","R")))))))</f>
        <v>A</v>
      </c>
      <c r="M10" s="25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8" t="s">
        <v>31</v>
      </c>
      <c r="C11" s="19" t="s">
        <v>32</v>
      </c>
      <c r="D11" s="20" t="s">
        <v>23</v>
      </c>
      <c r="E11" s="21" t="s">
        <v>33</v>
      </c>
      <c r="F11" s="22">
        <v>0</v>
      </c>
      <c r="G11" s="22">
        <v>0</v>
      </c>
      <c r="H11" s="22"/>
      <c r="I11" s="13">
        <f>G11</f>
        <v>0</v>
      </c>
      <c r="J11" s="13">
        <v>0</v>
      </c>
      <c r="K11" s="23">
        <f>ROUND((J11*7+I11*2+F11)/10,1)</f>
        <v>0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6" customFormat="1" ht="24.75" customHeight="1">
      <c r="A12" s="8">
        <v>3</v>
      </c>
      <c r="B12" s="18" t="s">
        <v>34</v>
      </c>
      <c r="C12" s="19" t="s">
        <v>35</v>
      </c>
      <c r="D12" s="20" t="s">
        <v>36</v>
      </c>
      <c r="E12" s="21" t="s">
        <v>37</v>
      </c>
      <c r="F12" s="22">
        <v>10</v>
      </c>
      <c r="G12" s="22">
        <v>10</v>
      </c>
      <c r="H12" s="22"/>
      <c r="I12" s="13">
        <f>G12</f>
        <v>10</v>
      </c>
      <c r="J12" s="13">
        <v>8</v>
      </c>
      <c r="K12" s="23">
        <f>ROUND((J12*7+I12*2+F12)/10,1)</f>
        <v>8.6</v>
      </c>
      <c r="L12" s="24" t="str">
        <f>IF(K12&gt;=8.5,"A",IF(K12&gt;=7,"B",IF(K12&gt;=5.5,"C",IF(K12&gt;=4,"D",IF(AND(K12&lt;4,K12&gt;=0),"F",IF(AND(F12="",I12="",J12=""),"I",IF(OR(F12&lt;&gt;"",I12&lt;&gt;"",J12&lt;&gt;""),"X","R")))))))</f>
        <v>A</v>
      </c>
      <c r="M12" s="25">
        <f>IF(L12="A",4,IF(L12="B",3,IF(L12="C",2,IF(L12="D",1,0))))</f>
        <v>4</v>
      </c>
      <c r="N12" s="7" t="str">
        <f>IF(L12="A","GIỎI",IF(L12="B","KHÁ",IF(L12="C","TB",IF(L12="D","TB YẾU","KÉM"))))</f>
        <v>GIỎI</v>
      </c>
      <c r="O12" s="2" t="str">
        <f>IF(OR(K12&lt;4,J12&lt;=2),"KHÔNG ĐẠT","ĐẠT")</f>
        <v>ĐẠT</v>
      </c>
    </row>
    <row r="13" spans="1:15" s="26" customFormat="1" ht="24.75" customHeight="1">
      <c r="A13" s="8">
        <v>4</v>
      </c>
      <c r="B13" s="18" t="s">
        <v>38</v>
      </c>
      <c r="C13" s="19" t="s">
        <v>39</v>
      </c>
      <c r="D13" s="20" t="s">
        <v>40</v>
      </c>
      <c r="E13" s="21" t="s">
        <v>41</v>
      </c>
      <c r="F13" s="22">
        <v>10</v>
      </c>
      <c r="G13" s="22">
        <v>8</v>
      </c>
      <c r="H13" s="22"/>
      <c r="I13" s="13">
        <f>G13</f>
        <v>8</v>
      </c>
      <c r="J13" s="13">
        <v>7</v>
      </c>
      <c r="K13" s="23">
        <f>ROUND((J13*7+I13*2+F13)/10,1)</f>
        <v>7.5</v>
      </c>
      <c r="L13" s="24" t="str">
        <f>IF(K13&gt;=8.5,"A",IF(K13&gt;=7,"B",IF(K13&gt;=5.5,"C",IF(K13&gt;=4,"D",IF(AND(K13&lt;4,K13&gt;=0),"F",IF(AND(F13="",I13="",J13=""),"I",IF(OR(F13&lt;&gt;"",I13&lt;&gt;"",J13&lt;&gt;""),"X","R")))))))</f>
        <v>B</v>
      </c>
      <c r="M13" s="25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2:10" ht="27.75" customHeight="1">
      <c r="B14" s="27" t="s">
        <v>42</v>
      </c>
      <c r="C14" s="27"/>
      <c r="D14" s="27"/>
      <c r="E14" s="27"/>
      <c r="F14" s="14"/>
      <c r="G14" s="15"/>
      <c r="H14" s="15"/>
      <c r="I14" s="15"/>
      <c r="J14" s="15"/>
    </row>
    <row r="15" spans="2:14" ht="15.75">
      <c r="B15" s="16" t="s">
        <v>20</v>
      </c>
      <c r="C15"/>
      <c r="D15" s="16"/>
      <c r="E15" s="28" t="s">
        <v>15</v>
      </c>
      <c r="F15" s="28"/>
      <c r="G15" s="28"/>
      <c r="H15" s="28" t="s">
        <v>16</v>
      </c>
      <c r="I15" s="28"/>
      <c r="J15" s="28"/>
      <c r="K15" s="16"/>
      <c r="L15" s="28" t="s">
        <v>22</v>
      </c>
      <c r="M15" s="28"/>
      <c r="N15" s="28"/>
    </row>
    <row r="16" spans="3:14" ht="15.75">
      <c r="C16" s="29"/>
      <c r="D16" s="29"/>
      <c r="E16" s="29"/>
      <c r="F16" s="1"/>
      <c r="H16" s="27"/>
      <c r="I16" s="27"/>
      <c r="J16" s="27"/>
      <c r="K16" s="27"/>
      <c r="L16" s="27"/>
      <c r="M16" s="27"/>
      <c r="N16" s="27"/>
    </row>
    <row r="17" spans="3:6" ht="15.75">
      <c r="C17" s="17"/>
      <c r="F17" s="1"/>
    </row>
    <row r="18" ht="15.75">
      <c r="F18" s="1"/>
    </row>
    <row r="19" ht="15.75">
      <c r="F19" s="1"/>
    </row>
    <row r="20" spans="2:14" ht="15.75">
      <c r="B20" s="28" t="s">
        <v>19</v>
      </c>
      <c r="C20" s="28"/>
      <c r="D20" s="11"/>
      <c r="E20" s="28" t="s">
        <v>25</v>
      </c>
      <c r="F20" s="28"/>
      <c r="G20" s="28"/>
      <c r="H20" s="28" t="s">
        <v>26</v>
      </c>
      <c r="I20" s="28"/>
      <c r="J20" s="28"/>
      <c r="K20" s="11"/>
      <c r="L20" s="16" t="s">
        <v>27</v>
      </c>
      <c r="M20" s="16"/>
      <c r="N20" s="16"/>
    </row>
    <row r="21" spans="2:13" ht="15.75">
      <c r="B21" s="9"/>
      <c r="C21" s="9"/>
      <c r="D21" s="9"/>
      <c r="E21" s="9"/>
      <c r="F21" s="11"/>
      <c r="G21" s="9"/>
      <c r="H21" s="9"/>
      <c r="I21" s="9"/>
      <c r="J21" s="9"/>
      <c r="K21" s="9"/>
      <c r="L21" s="10"/>
      <c r="M21" s="10"/>
    </row>
  </sheetData>
  <sheetProtection/>
  <mergeCells count="27">
    <mergeCell ref="B20:C20"/>
    <mergeCell ref="E20:G20"/>
    <mergeCell ref="H20:J20"/>
    <mergeCell ref="N8:O9"/>
    <mergeCell ref="B14:E14"/>
    <mergeCell ref="E15:G15"/>
    <mergeCell ref="H15:J15"/>
    <mergeCell ref="L15:N15"/>
    <mergeCell ref="C16:E16"/>
    <mergeCell ref="H16:J16"/>
    <mergeCell ref="K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7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K10" sqref="K10:K13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3.421875" style="1" customWidth="1"/>
    <col min="4" max="4" width="8.421875" style="1" customWidth="1"/>
    <col min="5" max="5" width="12.42187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8" t="s">
        <v>7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19.5" customHeight="1">
      <c r="A2" s="43" t="s">
        <v>2</v>
      </c>
      <c r="B2" s="43"/>
      <c r="C2" s="43"/>
      <c r="D2" s="43"/>
      <c r="E2" s="28" t="s">
        <v>43</v>
      </c>
      <c r="F2" s="28"/>
      <c r="G2" s="28"/>
      <c r="H2" s="28"/>
      <c r="I2" s="28"/>
      <c r="J2" s="28"/>
      <c r="K2" s="28"/>
      <c r="L2" s="28"/>
      <c r="M2" s="28"/>
      <c r="N2" s="28"/>
    </row>
    <row r="3" spans="5:14" ht="20.25" customHeight="1">
      <c r="E3" s="29" t="s">
        <v>44</v>
      </c>
      <c r="F3" s="29"/>
      <c r="G3" s="29"/>
      <c r="H3" s="29"/>
      <c r="I3" s="29"/>
      <c r="J3" s="29"/>
      <c r="K3" s="29"/>
      <c r="L3" s="29"/>
      <c r="M3" s="29"/>
      <c r="N3" s="29"/>
    </row>
    <row r="4" spans="5:14" ht="18.75" customHeight="1">
      <c r="E4" s="28" t="s">
        <v>46</v>
      </c>
      <c r="F4" s="28"/>
      <c r="G4" s="28"/>
      <c r="H4" s="28"/>
      <c r="I4" s="28"/>
      <c r="J4" s="28"/>
      <c r="K4" s="28"/>
      <c r="L4" s="28"/>
      <c r="M4" s="28"/>
      <c r="N4" s="28"/>
    </row>
    <row r="5" spans="5:14" ht="18.75" customHeight="1">
      <c r="E5" s="30" t="s">
        <v>62</v>
      </c>
      <c r="F5" s="30"/>
      <c r="G5" s="30"/>
      <c r="H5" s="30"/>
      <c r="I5" s="30"/>
      <c r="J5" s="30"/>
      <c r="K5" s="30"/>
      <c r="L5" s="30"/>
      <c r="M5" s="30"/>
      <c r="N5" s="30"/>
    </row>
    <row r="6" spans="5:14" ht="15.75" customHeight="1">
      <c r="E6" s="30" t="s">
        <v>53</v>
      </c>
      <c r="F6" s="30"/>
      <c r="G6" s="30"/>
      <c r="H6" s="30"/>
      <c r="I6" s="30"/>
      <c r="J6" s="30"/>
      <c r="K6" s="30"/>
      <c r="L6" s="30"/>
      <c r="M6" s="30"/>
      <c r="N6" s="30"/>
    </row>
    <row r="7" ht="10.5" customHeight="1"/>
    <row r="8" spans="1:15" s="4" customFormat="1" ht="42" customHeight="1">
      <c r="A8" s="31" t="s">
        <v>0</v>
      </c>
      <c r="B8" s="31" t="s">
        <v>3</v>
      </c>
      <c r="C8" s="31" t="s">
        <v>4</v>
      </c>
      <c r="D8" s="31"/>
      <c r="E8" s="32" t="s">
        <v>5</v>
      </c>
      <c r="F8" s="33" t="s">
        <v>11</v>
      </c>
      <c r="G8" s="35" t="s">
        <v>21</v>
      </c>
      <c r="H8" s="36"/>
      <c r="I8" s="37"/>
      <c r="J8" s="33" t="s">
        <v>18</v>
      </c>
      <c r="K8" s="35" t="s">
        <v>10</v>
      </c>
      <c r="L8" s="36"/>
      <c r="M8" s="37"/>
      <c r="N8" s="38" t="s">
        <v>14</v>
      </c>
      <c r="O8" s="39"/>
    </row>
    <row r="9" spans="1:15" s="4" customFormat="1" ht="40.5" customHeight="1">
      <c r="A9" s="31"/>
      <c r="B9" s="31"/>
      <c r="C9" s="31"/>
      <c r="D9" s="31"/>
      <c r="E9" s="31"/>
      <c r="F9" s="34"/>
      <c r="G9" s="3" t="s">
        <v>17</v>
      </c>
      <c r="H9" s="6" t="s">
        <v>8</v>
      </c>
      <c r="I9" s="3" t="s">
        <v>9</v>
      </c>
      <c r="J9" s="34"/>
      <c r="K9" s="3" t="s">
        <v>12</v>
      </c>
      <c r="L9" s="3" t="s">
        <v>6</v>
      </c>
      <c r="M9" s="3" t="s">
        <v>13</v>
      </c>
      <c r="N9" s="40"/>
      <c r="O9" s="41"/>
    </row>
    <row r="10" spans="1:15" s="26" customFormat="1" ht="27" customHeight="1">
      <c r="A10" s="8">
        <v>1</v>
      </c>
      <c r="B10" s="18" t="s">
        <v>28</v>
      </c>
      <c r="C10" s="19" t="s">
        <v>29</v>
      </c>
      <c r="D10" s="20" t="s">
        <v>23</v>
      </c>
      <c r="E10" s="21" t="s">
        <v>30</v>
      </c>
      <c r="F10" s="22">
        <v>9</v>
      </c>
      <c r="G10" s="22">
        <v>9</v>
      </c>
      <c r="H10" s="22">
        <v>6</v>
      </c>
      <c r="I10" s="13">
        <f>(H10+G10)/2</f>
        <v>7.5</v>
      </c>
      <c r="J10" s="13">
        <v>2.5</v>
      </c>
      <c r="K10" s="23">
        <f>ROUND((J10*7+I10*2+F10)/10,1)</f>
        <v>4.2</v>
      </c>
      <c r="L10" s="24" t="str">
        <f>IF(K10&gt;=8.5,"A",IF(K10&gt;=7,"B",IF(K10&gt;=5.5,"C",IF(K10&gt;=4,"D",IF(AND(K10&lt;4,K10&gt;=0),"F",IF(AND(F10="",I10="",J10=""),"I",IF(OR(F10&lt;&gt;"",I10&lt;&gt;"",J10&lt;&gt;""),"X","R")))))))</f>
        <v>D</v>
      </c>
      <c r="M10" s="25">
        <f>IF(L10="A",4,IF(L10="B",3,IF(L10="C",2,IF(L10="D",1,0))))</f>
        <v>1</v>
      </c>
      <c r="N10" s="7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26" customFormat="1" ht="27" customHeight="1">
      <c r="A11" s="8">
        <v>2</v>
      </c>
      <c r="B11" s="18" t="s">
        <v>31</v>
      </c>
      <c r="C11" s="19" t="s">
        <v>32</v>
      </c>
      <c r="D11" s="20" t="s">
        <v>23</v>
      </c>
      <c r="E11" s="21" t="s">
        <v>33</v>
      </c>
      <c r="F11" s="22">
        <v>0</v>
      </c>
      <c r="G11" s="22">
        <v>0</v>
      </c>
      <c r="H11" s="22">
        <v>0</v>
      </c>
      <c r="I11" s="13">
        <f>(H11+G11)/2</f>
        <v>0</v>
      </c>
      <c r="J11" s="13">
        <v>0</v>
      </c>
      <c r="K11" s="23">
        <f>ROUND((J11*7+I11*2+F11)/10,1)</f>
        <v>0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6" customFormat="1" ht="27" customHeight="1">
      <c r="A12" s="8">
        <v>3</v>
      </c>
      <c r="B12" s="18" t="s">
        <v>34</v>
      </c>
      <c r="C12" s="19" t="s">
        <v>35</v>
      </c>
      <c r="D12" s="20" t="s">
        <v>36</v>
      </c>
      <c r="E12" s="21" t="s">
        <v>37</v>
      </c>
      <c r="F12" s="22">
        <v>9</v>
      </c>
      <c r="G12" s="22">
        <v>7.5</v>
      </c>
      <c r="H12" s="22">
        <v>6</v>
      </c>
      <c r="I12" s="13">
        <f>(H12+G12)/2</f>
        <v>6.75</v>
      </c>
      <c r="J12" s="13">
        <v>2.5</v>
      </c>
      <c r="K12" s="23">
        <f>ROUND((J12*7+I12*2+F12)/10,1)</f>
        <v>4</v>
      </c>
      <c r="L12" s="24" t="str">
        <f>IF(K12&gt;=8.5,"A",IF(K12&gt;=7,"B",IF(K12&gt;=5.5,"C",IF(K12&gt;=4,"D",IF(AND(K12&lt;4,K12&gt;=0),"F",IF(AND(F12="",I12="",J12=""),"I",IF(OR(F12&lt;&gt;"",I12&lt;&gt;"",J12&lt;&gt;""),"X","R")))))))</f>
        <v>D</v>
      </c>
      <c r="M12" s="25">
        <f>IF(L12="A",4,IF(L12="B",3,IF(L12="C",2,IF(L12="D",1,0))))</f>
        <v>1</v>
      </c>
      <c r="N12" s="7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1:15" s="26" customFormat="1" ht="27" customHeight="1">
      <c r="A13" s="8">
        <v>4</v>
      </c>
      <c r="B13" s="18" t="s">
        <v>38</v>
      </c>
      <c r="C13" s="19" t="s">
        <v>39</v>
      </c>
      <c r="D13" s="20" t="s">
        <v>40</v>
      </c>
      <c r="E13" s="21" t="s">
        <v>41</v>
      </c>
      <c r="F13" s="22">
        <v>9</v>
      </c>
      <c r="G13" s="22">
        <v>8</v>
      </c>
      <c r="H13" s="22">
        <v>6</v>
      </c>
      <c r="I13" s="13">
        <f>(H13+G13)/2</f>
        <v>7</v>
      </c>
      <c r="J13" s="13">
        <v>2.5</v>
      </c>
      <c r="K13" s="23">
        <f>ROUND((J13*7+I13*2+F13)/10,1)</f>
        <v>4.1</v>
      </c>
      <c r="L13" s="24" t="str">
        <f>IF(K13&gt;=8.5,"A",IF(K13&gt;=7,"B",IF(K13&gt;=5.5,"C",IF(K13&gt;=4,"D",IF(AND(K13&lt;4,K13&gt;=0),"F",IF(AND(F13="",I13="",J13=""),"I",IF(OR(F13&lt;&gt;"",I13&lt;&gt;"",J13&lt;&gt;""),"X","R")))))))</f>
        <v>D</v>
      </c>
      <c r="M13" s="25">
        <f>IF(L13="A",4,IF(L13="B",3,IF(L13="C",2,IF(L13="D",1,0))))</f>
        <v>1</v>
      </c>
      <c r="N13" s="7" t="str">
        <f>IF(L13="A","GIỎI",IF(L13="B","KHÁ",IF(L13="C","TB",IF(L13="D","TB YẾU","KÉM"))))</f>
        <v>TB YẾU</v>
      </c>
      <c r="O13" s="2" t="str">
        <f>IF(OR(K13&lt;4,J13&lt;=2),"KHÔNG ĐẠT","ĐẠT")</f>
        <v>ĐẠT</v>
      </c>
    </row>
    <row r="14" spans="2:10" ht="23.25" customHeight="1">
      <c r="B14" s="27" t="s">
        <v>42</v>
      </c>
      <c r="C14" s="27"/>
      <c r="D14" s="27"/>
      <c r="E14" s="27"/>
      <c r="F14" s="14"/>
      <c r="G14" s="15"/>
      <c r="H14" s="15"/>
      <c r="I14" s="15"/>
      <c r="J14" s="15"/>
    </row>
    <row r="15" spans="2:14" ht="15.75">
      <c r="B15" s="16" t="s">
        <v>20</v>
      </c>
      <c r="C15"/>
      <c r="D15" s="16"/>
      <c r="E15" s="28" t="s">
        <v>15</v>
      </c>
      <c r="F15" s="28"/>
      <c r="G15" s="28"/>
      <c r="H15" s="28" t="s">
        <v>16</v>
      </c>
      <c r="I15" s="28"/>
      <c r="J15" s="28"/>
      <c r="K15" s="16"/>
      <c r="L15" s="28" t="s">
        <v>22</v>
      </c>
      <c r="M15" s="28"/>
      <c r="N15" s="28"/>
    </row>
    <row r="16" spans="3:14" ht="15.75">
      <c r="C16" s="29"/>
      <c r="D16" s="29"/>
      <c r="E16" s="29"/>
      <c r="F16" s="1"/>
      <c r="H16" s="27"/>
      <c r="I16" s="27"/>
      <c r="J16" s="27"/>
      <c r="K16" s="27"/>
      <c r="L16" s="27"/>
      <c r="M16" s="27"/>
      <c r="N16" s="27"/>
    </row>
    <row r="17" spans="3:6" ht="15.75">
      <c r="C17" s="17"/>
      <c r="F17" s="1"/>
    </row>
    <row r="18" ht="15.75">
      <c r="F18" s="1"/>
    </row>
    <row r="19" ht="15.75">
      <c r="F19" s="1"/>
    </row>
    <row r="20" spans="2:14" ht="15.75">
      <c r="B20" s="28" t="s">
        <v>19</v>
      </c>
      <c r="C20" s="28"/>
      <c r="D20" s="11"/>
      <c r="E20" s="28" t="s">
        <v>25</v>
      </c>
      <c r="F20" s="28"/>
      <c r="G20" s="28"/>
      <c r="H20" s="28" t="s">
        <v>26</v>
      </c>
      <c r="I20" s="28"/>
      <c r="J20" s="28"/>
      <c r="K20" s="11"/>
      <c r="L20" s="16" t="s">
        <v>27</v>
      </c>
      <c r="M20" s="16"/>
      <c r="N20" s="16"/>
    </row>
    <row r="21" spans="2:13" ht="15.75">
      <c r="B21" s="9"/>
      <c r="C21" s="9"/>
      <c r="D21" s="9"/>
      <c r="E21" s="9"/>
      <c r="F21" s="11"/>
      <c r="G21" s="9"/>
      <c r="H21" s="9"/>
      <c r="I21" s="9"/>
      <c r="J21" s="9"/>
      <c r="K21" s="9"/>
      <c r="L21" s="10"/>
      <c r="M21" s="10"/>
    </row>
  </sheetData>
  <sheetProtection/>
  <mergeCells count="27">
    <mergeCell ref="A8:A9"/>
    <mergeCell ref="A1:D1"/>
    <mergeCell ref="A2:D2"/>
    <mergeCell ref="E6:N6"/>
    <mergeCell ref="K8:M8"/>
    <mergeCell ref="E20:G20"/>
    <mergeCell ref="H20:J20"/>
    <mergeCell ref="B14:E14"/>
    <mergeCell ref="E15:G15"/>
    <mergeCell ref="E1:N1"/>
    <mergeCell ref="E2:N2"/>
    <mergeCell ref="E3:N3"/>
    <mergeCell ref="E4:N4"/>
    <mergeCell ref="E5:N5"/>
    <mergeCell ref="N8:O9"/>
    <mergeCell ref="B8:B9"/>
    <mergeCell ref="C8:D9"/>
    <mergeCell ref="E8:E9"/>
    <mergeCell ref="F8:F9"/>
    <mergeCell ref="G8:I8"/>
    <mergeCell ref="B20:C20"/>
    <mergeCell ref="J8:J9"/>
    <mergeCell ref="H15:J15"/>
    <mergeCell ref="L15:N15"/>
    <mergeCell ref="C16:E16"/>
    <mergeCell ref="H16:J16"/>
    <mergeCell ref="K16:N16"/>
  </mergeCells>
  <printOptions/>
  <pageMargins left="0.51" right="0.2" top="0.26" bottom="0.16" header="0.26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Windows User</cp:lastModifiedBy>
  <cp:lastPrinted>2018-07-10T07:52:12Z</cp:lastPrinted>
  <dcterms:created xsi:type="dcterms:W3CDTF">2009-09-21T02:41:34Z</dcterms:created>
  <dcterms:modified xsi:type="dcterms:W3CDTF">2018-07-12T21:21:04Z</dcterms:modified>
  <cp:category/>
  <cp:version/>
  <cp:contentType/>
  <cp:contentStatus/>
</cp:coreProperties>
</file>