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120" activeTab="14"/>
  </bookViews>
  <sheets>
    <sheet name="STVB" sheetId="1" r:id="rId1"/>
    <sheet name="ATLĐ" sheetId="2" r:id="rId2"/>
    <sheet name="TNCT" sheetId="3" r:id="rId3"/>
    <sheet name="KCNBT" sheetId="4" r:id="rId4"/>
    <sheet name="Ư suat truoc" sheetId="5" r:id="rId5"/>
    <sheet name="CTTV" sheetId="6" r:id="rId6"/>
    <sheet name="Chuan doan" sheetId="7" r:id="rId7"/>
    <sheet name="SBVL2" sheetId="8" r:id="rId8"/>
    <sheet name="SBVL1" sheetId="9" r:id="rId9"/>
    <sheet name="XSTK" sheetId="10" r:id="rId10"/>
    <sheet name="Toan A1" sheetId="11" r:id="rId11"/>
    <sheet name="KTĐ" sheetId="12" r:id="rId12"/>
    <sheet name="TTHCM" sheetId="13" r:id="rId13"/>
    <sheet name="Toan A3" sheetId="14" r:id="rId14"/>
    <sheet name="CTTV L2" sheetId="15" r:id="rId15"/>
  </sheets>
  <definedNames/>
  <calcPr fullCalcOnLoad="1"/>
</workbook>
</file>

<file path=xl/sharedStrings.xml><?xml version="1.0" encoding="utf-8"?>
<sst xmlns="http://schemas.openxmlformats.org/spreadsheetml/2006/main" count="696" uniqueCount="88">
  <si>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</si>
  <si>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</si>
  <si>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</si>
  <si>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</si>
  <si>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</si>
  <si>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</si>
  <si>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</si>
  <si>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</si>
  <si>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M 2.2</t>
  </si>
  <si>
    <t>TBC M2</t>
  </si>
  <si>
    <t>ĐIỂM TRUNG BÌNH CHUNG</t>
  </si>
  <si>
    <t>ĐIỂM THÁI ĐỘ HỌC TẬP (M1-HS 1)</t>
  </si>
  <si>
    <t>ĐIỂM SỐ HỆ 10</t>
  </si>
  <si>
    <t>ĐIỂM SỐ HỆ 4</t>
  </si>
  <si>
    <t>XẾP LOẠI</t>
  </si>
  <si>
    <t>Người đọc điểm</t>
  </si>
  <si>
    <t>Người vào điểm</t>
  </si>
  <si>
    <t xml:space="preserve"> M 2.1</t>
  </si>
  <si>
    <t>NIÊN KHÓA: 2015 - 2020</t>
  </si>
  <si>
    <t>15Q1021010</t>
  </si>
  <si>
    <t>Lê Bá Ngọc</t>
  </si>
  <si>
    <t>Cường</t>
  </si>
  <si>
    <t>02.10.1996</t>
  </si>
  <si>
    <t>15Q1021001</t>
  </si>
  <si>
    <t>Lê Quang</t>
  </si>
  <si>
    <t>Hải</t>
  </si>
  <si>
    <t>01.06.1997</t>
  </si>
  <si>
    <t>15Q1021002</t>
  </si>
  <si>
    <t>Võ Trung</t>
  </si>
  <si>
    <t>Kiên</t>
  </si>
  <si>
    <t>30.04.1997</t>
  </si>
  <si>
    <t>15Q1021006</t>
  </si>
  <si>
    <t>Nguyễn Vĩnh</t>
  </si>
  <si>
    <t>Lâm</t>
  </si>
  <si>
    <t>11.12.1996</t>
  </si>
  <si>
    <t>15Q1021007</t>
  </si>
  <si>
    <t>Nguyễn Vũ Hoàng</t>
  </si>
  <si>
    <t>Long</t>
  </si>
  <si>
    <t>25.10.1997</t>
  </si>
  <si>
    <t>15Q1021003</t>
  </si>
  <si>
    <t>Trương Đình Hải</t>
  </si>
  <si>
    <t>Phong</t>
  </si>
  <si>
    <t>28.11.1997</t>
  </si>
  <si>
    <t>LỚP: KỸ THUẬT CÔNG TRÌNH XÂY DỰNG K7</t>
  </si>
  <si>
    <t>ĐIỂM KIỂM TRA ĐỊNH KỲ (M2 - HS 2)</t>
  </si>
  <si>
    <t>ĐIỂM THI KẾT THÚC HỌC PHẦN (M3 - HS 7)</t>
  </si>
  <si>
    <t>Xác nhận của Phòng ĐT - KHCN</t>
  </si>
  <si>
    <t>Người dò điểm</t>
  </si>
  <si>
    <t>Nguyễn Thị Thi</t>
  </si>
  <si>
    <t>Hà Thị Ngọc Diệu</t>
  </si>
  <si>
    <t>Nguyễn Ngọc Thủy Tiên</t>
  </si>
  <si>
    <t xml:space="preserve"> Vũ Trung Kiên</t>
  </si>
  <si>
    <t>Danh sách này gồm có 6 sinh viên./.</t>
  </si>
  <si>
    <t>ĐIỂM KIỂM TRA ĐỊNH KỲ (M2 - HS 3)</t>
  </si>
  <si>
    <t>ĐIỂM THI KẾT THÚC HỌC PHẦN (M3 - HS 6)</t>
  </si>
  <si>
    <t>Giảng viên:  Hồ Xuân Thắng</t>
  </si>
  <si>
    <t>Danh sách này gồm có 1 sinh viên./.</t>
  </si>
  <si>
    <t>Học kỳ I - Năm học: 2018 - 2019</t>
  </si>
  <si>
    <t>Giảng viên:  Lê Thị Minh Huyền</t>
  </si>
  <si>
    <t>HỌC PHẦN:  An toàn lao động                                                     SỐ TÍN CHỈ: 2</t>
  </si>
  <si>
    <t>Giảng viên:  Hồ Sỹ Cảnh</t>
  </si>
  <si>
    <t>HỌC PHẦN:  Xác suất thống kê                                                   SỐ TÍN CHỈ: 2</t>
  </si>
  <si>
    <t>HỌC PHẦN:  Thí nghiệm công trình                                          SỐ TÍN CHỈ: 2</t>
  </si>
  <si>
    <t>Giảng viên:  Phạm Văn Lê Cường</t>
  </si>
  <si>
    <t>Giảng viên:  Hồ Sỹ Thái</t>
  </si>
  <si>
    <t>HỌC PHẦN:  Công tác tư vấn xây dựng                                       SỐ TÍN CHỈ: 2</t>
  </si>
  <si>
    <t>HỌC PHẦN:  Sức bền vật liệu 2                                    SỐ TÍN CHỈ: 2</t>
  </si>
  <si>
    <t>Giảng viên:  Thái Quang Minh</t>
  </si>
  <si>
    <t>Danh sách này gồm có 3 sinh viên./.</t>
  </si>
  <si>
    <t>ĐIỂM THÁI ĐỘ HỌC TẬP (M1-HS 2)</t>
  </si>
  <si>
    <t>HỌC PHẦN:  Sức bền vật liệu 1                                    SỐ TÍN CHỈ: 2</t>
  </si>
  <si>
    <t>Danh sách này gồm có 2 sinh viên./.</t>
  </si>
  <si>
    <t>HỌC PHẦN:  Kỹ thuật điện và thí nghiệm                                SỐ TÍN CHỈ: 3</t>
  </si>
  <si>
    <t>Giảng viên:  Phan Thị Hồng Phượng</t>
  </si>
  <si>
    <t>ĐIỂM KIỂM TRA ĐỊNH KỲ (M2 - HS 4)</t>
  </si>
  <si>
    <t>ĐIỂM THI KẾT THÚC HỌC PHẦN (M3 - HS 5)</t>
  </si>
  <si>
    <t>HỌC PHẦN:  Chuẩn đoán và kiểm định chất lượng công trình       SỐ TÍN CHỈ: 2</t>
  </si>
  <si>
    <t>HỌC PHẦN:  Kết cấu bê tông cốt thép ứng suất trước      SỐ TÍN CHỈ: 2</t>
  </si>
  <si>
    <t>Giảng viên:  Nguyễn Thị Tuyết Mai</t>
  </si>
  <si>
    <t>HỌC PHẦN:  Soạn thảo văn bản chuyên ngành xây dựng            SỐ TÍN CHỈ: 2</t>
  </si>
  <si>
    <t xml:space="preserve"> ĐỒ ÁN M 2.1</t>
  </si>
  <si>
    <t>HỌC PHẦN:  Toán cao cấp A1                                SỐ TÍN CHỈ: 3</t>
  </si>
  <si>
    <t>HỌC PHẦN:  Tư tưởng Hồ Chí Minh                SỐ TÍN CHỈ: 2</t>
  </si>
  <si>
    <t>Giảng viên:  Nguyễn Thị Thanh Hải</t>
  </si>
  <si>
    <t>HỌC PHẦN:  Kết cấu nhà bê tông cốt thép và đồ án           SỐ TÍN CHỈ: 4</t>
  </si>
  <si>
    <t>HỌC PHẦN:  Toán cao  cấp A3                                  SỐ TÍN CHỈ: 2</t>
  </si>
  <si>
    <t>Giảng viên:  Võ Quang Mẫn</t>
  </si>
  <si>
    <t>Học kỳ I - Năm học: 2018 - 2019 (lần 2)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</si>
</sst>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[$-409]dddd\,\ mmmm\ dd\,\ yyyy"/>
    <numFmt numFmtId="181" formatCode="[$-1010000]d/m/yyyy;@"/>
    <numFmt numFmtId="182" formatCode="[$-1010000]d/m/yy;@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3" fontId="1" fillId="0" borderId="10" xfId="42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3" fontId="2" fillId="0" borderId="10" xfId="0" applyNumberFormat="1" applyFont="1" applyBorder="1" applyAlignment="1">
      <alignment horizontal="center" vertical="center"/>
    </xf>
    <xf numFmtId="183" fontId="2" fillId="0" borderId="0" xfId="0" applyNumberFormat="1" applyFont="1" applyAlignment="1">
      <alignment horizontal="center"/>
    </xf>
    <xf numFmtId="183" fontId="2" fillId="0" borderId="0" xfId="0" applyNumberFormat="1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83" fontId="43" fillId="3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4" fontId="2" fillId="0" borderId="10" xfId="0" applyNumberFormat="1" applyFont="1" applyFill="1" applyBorder="1" applyAlignment="1">
      <alignment vertical="center"/>
    </xf>
    <xf numFmtId="183" fontId="3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3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83" fontId="2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3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3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3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3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3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3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3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3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3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4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4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4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4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4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4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4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4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4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4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5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5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5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5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5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Q21" sqref="Q21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7.140625" style="1" customWidth="1"/>
    <col min="4" max="4" width="6.8515625" style="1" customWidth="1"/>
    <col min="5" max="5" width="11.140625" style="1" customWidth="1"/>
    <col min="6" max="6" width="9.7109375" style="12" customWidth="1"/>
    <col min="7" max="7" width="7.5742187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38" t="s">
        <v>1</v>
      </c>
      <c r="B1" s="38"/>
      <c r="C1" s="38"/>
      <c r="D1" s="38"/>
      <c r="E1" s="33" t="s">
        <v>7</v>
      </c>
      <c r="F1" s="33"/>
      <c r="G1" s="33"/>
      <c r="H1" s="33"/>
      <c r="I1" s="33"/>
      <c r="J1" s="33"/>
      <c r="K1" s="33"/>
      <c r="L1" s="33"/>
      <c r="M1" s="33"/>
      <c r="N1" s="33"/>
    </row>
    <row r="2" spans="1:14" ht="19.5" customHeight="1">
      <c r="A2" s="39" t="s">
        <v>2</v>
      </c>
      <c r="B2" s="39"/>
      <c r="C2" s="39"/>
      <c r="D2" s="39"/>
      <c r="E2" s="33" t="s">
        <v>43</v>
      </c>
      <c r="F2" s="33"/>
      <c r="G2" s="33"/>
      <c r="H2" s="33"/>
      <c r="I2" s="33"/>
      <c r="J2" s="33"/>
      <c r="K2" s="33"/>
      <c r="L2" s="33"/>
      <c r="M2" s="33"/>
      <c r="N2" s="33"/>
    </row>
    <row r="3" spans="5:14" ht="20.25" customHeight="1">
      <c r="E3" s="34" t="s">
        <v>18</v>
      </c>
      <c r="F3" s="34"/>
      <c r="G3" s="34"/>
      <c r="H3" s="34"/>
      <c r="I3" s="34"/>
      <c r="J3" s="34"/>
      <c r="K3" s="34"/>
      <c r="L3" s="34"/>
      <c r="M3" s="34"/>
      <c r="N3" s="34"/>
    </row>
    <row r="4" spans="5:14" ht="18.75" customHeight="1">
      <c r="E4" s="33" t="s">
        <v>57</v>
      </c>
      <c r="F4" s="33"/>
      <c r="G4" s="33"/>
      <c r="H4" s="33"/>
      <c r="I4" s="33"/>
      <c r="J4" s="33"/>
      <c r="K4" s="33"/>
      <c r="L4" s="33"/>
      <c r="M4" s="33"/>
      <c r="N4" s="33"/>
    </row>
    <row r="5" spans="5:14" ht="18.75" customHeight="1">
      <c r="E5" s="37" t="s">
        <v>79</v>
      </c>
      <c r="F5" s="37"/>
      <c r="G5" s="37"/>
      <c r="H5" s="37"/>
      <c r="I5" s="37"/>
      <c r="J5" s="37"/>
      <c r="K5" s="37"/>
      <c r="L5" s="37"/>
      <c r="M5" s="37"/>
      <c r="N5" s="37"/>
    </row>
    <row r="6" spans="5:14" ht="15.75" customHeight="1">
      <c r="E6" s="37" t="s">
        <v>58</v>
      </c>
      <c r="F6" s="37"/>
      <c r="G6" s="37"/>
      <c r="H6" s="37"/>
      <c r="I6" s="37"/>
      <c r="J6" s="37"/>
      <c r="K6" s="37"/>
      <c r="L6" s="37"/>
      <c r="M6" s="37"/>
      <c r="N6" s="37"/>
    </row>
    <row r="7" ht="10.5" customHeight="1"/>
    <row r="8" spans="1:15" s="4" customFormat="1" ht="42" customHeight="1">
      <c r="A8" s="36" t="s">
        <v>0</v>
      </c>
      <c r="B8" s="36" t="s">
        <v>3</v>
      </c>
      <c r="C8" s="36" t="s">
        <v>4</v>
      </c>
      <c r="D8" s="36"/>
      <c r="E8" s="47" t="s">
        <v>5</v>
      </c>
      <c r="F8" s="48" t="s">
        <v>11</v>
      </c>
      <c r="G8" s="40" t="s">
        <v>44</v>
      </c>
      <c r="H8" s="41"/>
      <c r="I8" s="42"/>
      <c r="J8" s="48" t="s">
        <v>45</v>
      </c>
      <c r="K8" s="40" t="s">
        <v>10</v>
      </c>
      <c r="L8" s="41"/>
      <c r="M8" s="42"/>
      <c r="N8" s="43" t="s">
        <v>14</v>
      </c>
      <c r="O8" s="44"/>
    </row>
    <row r="9" spans="1:15" s="4" customFormat="1" ht="40.5" customHeight="1">
      <c r="A9" s="36"/>
      <c r="B9" s="36"/>
      <c r="C9" s="36"/>
      <c r="D9" s="36"/>
      <c r="E9" s="36"/>
      <c r="F9" s="49"/>
      <c r="G9" s="3" t="s">
        <v>17</v>
      </c>
      <c r="H9" s="6" t="s">
        <v>8</v>
      </c>
      <c r="I9" s="3" t="s">
        <v>9</v>
      </c>
      <c r="J9" s="49"/>
      <c r="K9" s="3" t="s">
        <v>12</v>
      </c>
      <c r="L9" s="3" t="s">
        <v>6</v>
      </c>
      <c r="M9" s="3" t="s">
        <v>13</v>
      </c>
      <c r="N9" s="45"/>
      <c r="O9" s="46"/>
    </row>
    <row r="10" spans="1:15" s="26" customFormat="1" ht="24.75" customHeight="1">
      <c r="A10" s="8">
        <v>1</v>
      </c>
      <c r="B10" s="16" t="s">
        <v>19</v>
      </c>
      <c r="C10" s="17" t="s">
        <v>20</v>
      </c>
      <c r="D10" s="18" t="s">
        <v>21</v>
      </c>
      <c r="E10" s="22" t="s">
        <v>22</v>
      </c>
      <c r="F10" s="19">
        <v>8.5</v>
      </c>
      <c r="G10" s="19">
        <v>8.5</v>
      </c>
      <c r="H10" s="13">
        <v>8</v>
      </c>
      <c r="I10" s="13">
        <f aca="true" t="shared" si="0" ref="I10:I15">(H10+G10)/2</f>
        <v>8.25</v>
      </c>
      <c r="J10" s="13">
        <v>8.3</v>
      </c>
      <c r="K10" s="23">
        <f aca="true" t="shared" si="1" ref="K10:K15">ROUND((J10*7+I10*2+F10)/10,1)</f>
        <v>8.3</v>
      </c>
      <c r="L10" s="24" t="str">
        <f aca="true" t="shared" si="2" ref="L10:L15">IF(K10&gt;=8.5,"A",IF(K10&gt;=7,"B",IF(K10&gt;=5.5,"C",IF(K10&gt;=4,"D",IF(AND(K10&lt;4,K10&gt;=0),"F",IF(AND(F10="",I10="",J10=""),"I",IF(OR(F10&lt;&gt;"",I10&lt;&gt;"",J10&lt;&gt;""),"X","R")))))))</f>
        <v>B</v>
      </c>
      <c r="M10" s="25">
        <f aca="true" t="shared" si="3" ref="M10:M15">IF(L10="A",4,IF(L10="B",3,IF(L10="C",2,IF(L10="D",1,0))))</f>
        <v>3</v>
      </c>
      <c r="N10" s="7" t="str">
        <f aca="true" t="shared" si="4" ref="N10:N15">IF(L10="A","GIỎI",IF(L10="B","KHÁ",IF(L10="C","TB",IF(L10="D","TB YẾU","KÉM"))))</f>
        <v>KHÁ</v>
      </c>
      <c r="O10" s="2" t="str">
        <f aca="true" t="shared" si="5" ref="O10:O15">IF(OR(K10&lt;4,J10&lt;=2),"KHÔNG ĐẠT","ĐẠT")</f>
        <v>ĐẠT</v>
      </c>
    </row>
    <row r="11" spans="1:15" s="26" customFormat="1" ht="24.75" customHeight="1">
      <c r="A11" s="8">
        <v>2</v>
      </c>
      <c r="B11" s="16" t="s">
        <v>23</v>
      </c>
      <c r="C11" s="17" t="s">
        <v>24</v>
      </c>
      <c r="D11" s="18" t="s">
        <v>25</v>
      </c>
      <c r="E11" s="22" t="s">
        <v>26</v>
      </c>
      <c r="F11" s="19">
        <v>8</v>
      </c>
      <c r="G11" s="19">
        <v>8</v>
      </c>
      <c r="H11" s="13">
        <v>7.5</v>
      </c>
      <c r="I11" s="13">
        <f t="shared" si="0"/>
        <v>7.75</v>
      </c>
      <c r="J11" s="13">
        <v>8.3</v>
      </c>
      <c r="K11" s="23">
        <f t="shared" si="1"/>
        <v>8.2</v>
      </c>
      <c r="L11" s="24" t="str">
        <f t="shared" si="2"/>
        <v>B</v>
      </c>
      <c r="M11" s="25">
        <f t="shared" si="3"/>
        <v>3</v>
      </c>
      <c r="N11" s="7" t="str">
        <f t="shared" si="4"/>
        <v>KHÁ</v>
      </c>
      <c r="O11" s="2" t="str">
        <f t="shared" si="5"/>
        <v>ĐẠT</v>
      </c>
    </row>
    <row r="12" spans="1:15" s="26" customFormat="1" ht="24.75" customHeight="1">
      <c r="A12" s="8">
        <v>3</v>
      </c>
      <c r="B12" s="16" t="s">
        <v>27</v>
      </c>
      <c r="C12" s="17" t="s">
        <v>28</v>
      </c>
      <c r="D12" s="18" t="s">
        <v>29</v>
      </c>
      <c r="E12" s="22" t="s">
        <v>30</v>
      </c>
      <c r="F12" s="19">
        <v>8</v>
      </c>
      <c r="G12" s="19">
        <v>8</v>
      </c>
      <c r="H12" s="13">
        <v>8</v>
      </c>
      <c r="I12" s="13">
        <f t="shared" si="0"/>
        <v>8</v>
      </c>
      <c r="J12" s="13">
        <v>8.8</v>
      </c>
      <c r="K12" s="23">
        <f t="shared" si="1"/>
        <v>8.6</v>
      </c>
      <c r="L12" s="24" t="str">
        <f t="shared" si="2"/>
        <v>A</v>
      </c>
      <c r="M12" s="25">
        <f t="shared" si="3"/>
        <v>4</v>
      </c>
      <c r="N12" s="7" t="str">
        <f t="shared" si="4"/>
        <v>GIỎI</v>
      </c>
      <c r="O12" s="2" t="str">
        <f t="shared" si="5"/>
        <v>ĐẠT</v>
      </c>
    </row>
    <row r="13" spans="1:15" s="26" customFormat="1" ht="24.75" customHeight="1">
      <c r="A13" s="8">
        <v>4</v>
      </c>
      <c r="B13" s="16" t="s">
        <v>31</v>
      </c>
      <c r="C13" s="17" t="s">
        <v>32</v>
      </c>
      <c r="D13" s="18" t="s">
        <v>33</v>
      </c>
      <c r="E13" s="22" t="s">
        <v>34</v>
      </c>
      <c r="F13" s="19">
        <v>8</v>
      </c>
      <c r="G13" s="19">
        <v>8</v>
      </c>
      <c r="H13" s="13">
        <v>7.5</v>
      </c>
      <c r="I13" s="13">
        <f t="shared" si="0"/>
        <v>7.75</v>
      </c>
      <c r="J13" s="13">
        <v>7.5</v>
      </c>
      <c r="K13" s="23">
        <f t="shared" si="1"/>
        <v>7.6</v>
      </c>
      <c r="L13" s="24" t="str">
        <f t="shared" si="2"/>
        <v>B</v>
      </c>
      <c r="M13" s="25">
        <f t="shared" si="3"/>
        <v>3</v>
      </c>
      <c r="N13" s="7" t="str">
        <f t="shared" si="4"/>
        <v>KHÁ</v>
      </c>
      <c r="O13" s="2" t="str">
        <f t="shared" si="5"/>
        <v>ĐẠT</v>
      </c>
    </row>
    <row r="14" spans="1:15" s="26" customFormat="1" ht="24.75" customHeight="1">
      <c r="A14" s="8">
        <v>5</v>
      </c>
      <c r="B14" s="16" t="s">
        <v>35</v>
      </c>
      <c r="C14" s="17" t="s">
        <v>36</v>
      </c>
      <c r="D14" s="18" t="s">
        <v>37</v>
      </c>
      <c r="E14" s="22" t="s">
        <v>38</v>
      </c>
      <c r="F14" s="19">
        <v>8</v>
      </c>
      <c r="G14" s="19">
        <v>8</v>
      </c>
      <c r="H14" s="13">
        <v>7.5</v>
      </c>
      <c r="I14" s="13">
        <f t="shared" si="0"/>
        <v>7.75</v>
      </c>
      <c r="J14" s="13">
        <v>8.5</v>
      </c>
      <c r="K14" s="23">
        <f t="shared" si="1"/>
        <v>8.3</v>
      </c>
      <c r="L14" s="24" t="str">
        <f t="shared" si="2"/>
        <v>B</v>
      </c>
      <c r="M14" s="25">
        <f t="shared" si="3"/>
        <v>3</v>
      </c>
      <c r="N14" s="7" t="str">
        <f t="shared" si="4"/>
        <v>KHÁ</v>
      </c>
      <c r="O14" s="2" t="str">
        <f t="shared" si="5"/>
        <v>ĐẠT</v>
      </c>
    </row>
    <row r="15" spans="1:15" s="26" customFormat="1" ht="24.75" customHeight="1">
      <c r="A15" s="8">
        <v>6</v>
      </c>
      <c r="B15" s="16" t="s">
        <v>39</v>
      </c>
      <c r="C15" s="17" t="s">
        <v>40</v>
      </c>
      <c r="D15" s="18" t="s">
        <v>41</v>
      </c>
      <c r="E15" s="22" t="s">
        <v>42</v>
      </c>
      <c r="F15" s="19">
        <v>7.5</v>
      </c>
      <c r="G15" s="19">
        <v>7.5</v>
      </c>
      <c r="H15" s="13">
        <v>7.5</v>
      </c>
      <c r="I15" s="13">
        <f t="shared" si="0"/>
        <v>7.5</v>
      </c>
      <c r="J15" s="13">
        <v>6.5</v>
      </c>
      <c r="K15" s="23">
        <f t="shared" si="1"/>
        <v>6.8</v>
      </c>
      <c r="L15" s="24" t="str">
        <f t="shared" si="2"/>
        <v>C</v>
      </c>
      <c r="M15" s="25">
        <f t="shared" si="3"/>
        <v>2</v>
      </c>
      <c r="N15" s="7" t="str">
        <f t="shared" si="4"/>
        <v>TB</v>
      </c>
      <c r="O15" s="2" t="str">
        <f t="shared" si="5"/>
        <v>ĐẠT</v>
      </c>
    </row>
    <row r="16" spans="2:10" ht="21" customHeight="1">
      <c r="B16" s="35" t="s">
        <v>52</v>
      </c>
      <c r="C16" s="35"/>
      <c r="D16" s="35"/>
      <c r="E16" s="35"/>
      <c r="F16" s="14"/>
      <c r="G16" s="15"/>
      <c r="H16" s="15"/>
      <c r="I16" s="15"/>
      <c r="J16" s="15"/>
    </row>
    <row r="17" spans="2:14" ht="15.75">
      <c r="B17" s="20" t="s">
        <v>46</v>
      </c>
      <c r="C17"/>
      <c r="D17" s="20"/>
      <c r="E17" s="33" t="s">
        <v>15</v>
      </c>
      <c r="F17" s="33"/>
      <c r="G17" s="33"/>
      <c r="H17" s="33" t="s">
        <v>16</v>
      </c>
      <c r="I17" s="33"/>
      <c r="J17" s="33"/>
      <c r="K17" s="20"/>
      <c r="L17" s="33" t="s">
        <v>47</v>
      </c>
      <c r="M17" s="33"/>
      <c r="N17" s="33"/>
    </row>
    <row r="18" spans="3:14" ht="15.75">
      <c r="C18" s="34"/>
      <c r="D18" s="34"/>
      <c r="E18" s="34"/>
      <c r="F18" s="1"/>
      <c r="H18" s="35"/>
      <c r="I18" s="35"/>
      <c r="J18" s="35"/>
      <c r="K18" s="35"/>
      <c r="L18" s="35"/>
      <c r="M18" s="35"/>
      <c r="N18" s="35"/>
    </row>
    <row r="19" spans="3:6" ht="15.75">
      <c r="C19" s="21"/>
      <c r="F19" s="1"/>
    </row>
    <row r="20" ht="15.75">
      <c r="F20" s="1"/>
    </row>
    <row r="21" ht="15.75">
      <c r="F21" s="1"/>
    </row>
    <row r="22" spans="2:14" ht="15.75">
      <c r="B22" s="33" t="s">
        <v>51</v>
      </c>
      <c r="C22" s="33"/>
      <c r="D22" s="11"/>
      <c r="E22" s="33" t="s">
        <v>49</v>
      </c>
      <c r="F22" s="33"/>
      <c r="G22" s="33"/>
      <c r="H22" s="33" t="s">
        <v>48</v>
      </c>
      <c r="I22" s="33"/>
      <c r="J22" s="33"/>
      <c r="K22" s="11"/>
      <c r="L22" s="20" t="s">
        <v>50</v>
      </c>
      <c r="M22" s="20"/>
      <c r="N22" s="20"/>
    </row>
    <row r="23" spans="2:13" ht="15.75">
      <c r="B23" s="9"/>
      <c r="C23" s="9"/>
      <c r="D23" s="9"/>
      <c r="E23" s="9"/>
      <c r="F23" s="11"/>
      <c r="G23" s="9"/>
      <c r="H23" s="9"/>
      <c r="I23" s="9"/>
      <c r="J23" s="9"/>
      <c r="K23" s="9"/>
      <c r="L23" s="10"/>
      <c r="M23" s="10"/>
    </row>
  </sheetData>
  <sheetProtection/>
  <mergeCells count="27">
    <mergeCell ref="N8:O9"/>
    <mergeCell ref="B16:E16"/>
    <mergeCell ref="B8:B9"/>
    <mergeCell ref="C8:D9"/>
    <mergeCell ref="E8:E9"/>
    <mergeCell ref="F8:F9"/>
    <mergeCell ref="G8:I8"/>
    <mergeCell ref="J8:J9"/>
    <mergeCell ref="A8:A9"/>
    <mergeCell ref="E5:N5"/>
    <mergeCell ref="E6:N6"/>
    <mergeCell ref="A1:D1"/>
    <mergeCell ref="E1:N1"/>
    <mergeCell ref="A2:D2"/>
    <mergeCell ref="E2:N2"/>
    <mergeCell ref="E3:N3"/>
    <mergeCell ref="E4:N4"/>
    <mergeCell ref="K8:M8"/>
    <mergeCell ref="B22:C22"/>
    <mergeCell ref="E22:G22"/>
    <mergeCell ref="H22:J22"/>
    <mergeCell ref="E17:G17"/>
    <mergeCell ref="H17:J17"/>
    <mergeCell ref="L17:N17"/>
    <mergeCell ref="C18:E18"/>
    <mergeCell ref="H18:J18"/>
    <mergeCell ref="K18:N18"/>
  </mergeCells>
  <printOptions/>
  <pageMargins left="0.55" right="0.47" top="0.33" bottom="0.32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18"/>
  <sheetViews>
    <sheetView zoomScalePageLayoutView="0" workbookViewId="0" topLeftCell="A1">
      <selection activeCell="H30" sqref="H29:H30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5.57421875" style="1" customWidth="1"/>
    <col min="4" max="4" width="6.8515625" style="1" customWidth="1"/>
    <col min="5" max="5" width="11.140625" style="1" customWidth="1"/>
    <col min="6" max="6" width="9.7109375" style="12" customWidth="1"/>
    <col min="7" max="7" width="7.5742187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6.421875" style="1" customWidth="1"/>
    <col min="15" max="15" width="13.28125" style="1" customWidth="1"/>
    <col min="16" max="16384" width="9.140625" style="1" customWidth="1"/>
  </cols>
  <sheetData>
    <row r="1" spans="1:14" ht="15.75">
      <c r="A1" s="38" t="s">
        <v>1</v>
      </c>
      <c r="B1" s="38"/>
      <c r="C1" s="38"/>
      <c r="D1" s="38"/>
      <c r="E1" s="33" t="s">
        <v>7</v>
      </c>
      <c r="F1" s="33"/>
      <c r="G1" s="33"/>
      <c r="H1" s="33"/>
      <c r="I1" s="33"/>
      <c r="J1" s="33"/>
      <c r="K1" s="33"/>
      <c r="L1" s="33"/>
      <c r="M1" s="33"/>
      <c r="N1" s="33"/>
    </row>
    <row r="2" spans="1:14" ht="19.5" customHeight="1">
      <c r="A2" s="39" t="s">
        <v>2</v>
      </c>
      <c r="B2" s="39"/>
      <c r="C2" s="39"/>
      <c r="D2" s="39"/>
      <c r="E2" s="33" t="s">
        <v>43</v>
      </c>
      <c r="F2" s="33"/>
      <c r="G2" s="33"/>
      <c r="H2" s="33"/>
      <c r="I2" s="33"/>
      <c r="J2" s="33"/>
      <c r="K2" s="33"/>
      <c r="L2" s="33"/>
      <c r="M2" s="33"/>
      <c r="N2" s="33"/>
    </row>
    <row r="3" spans="5:14" ht="20.25" customHeight="1">
      <c r="E3" s="34" t="s">
        <v>18</v>
      </c>
      <c r="F3" s="34"/>
      <c r="G3" s="34"/>
      <c r="H3" s="34"/>
      <c r="I3" s="34"/>
      <c r="J3" s="34"/>
      <c r="K3" s="34"/>
      <c r="L3" s="34"/>
      <c r="M3" s="34"/>
      <c r="N3" s="34"/>
    </row>
    <row r="4" spans="5:14" ht="18.75" customHeight="1">
      <c r="E4" s="33" t="s">
        <v>57</v>
      </c>
      <c r="F4" s="33"/>
      <c r="G4" s="33"/>
      <c r="H4" s="33"/>
      <c r="I4" s="33"/>
      <c r="J4" s="33"/>
      <c r="K4" s="33"/>
      <c r="L4" s="33"/>
      <c r="M4" s="33"/>
      <c r="N4" s="33"/>
    </row>
    <row r="5" spans="5:14" ht="18.75" customHeight="1">
      <c r="E5" s="37" t="s">
        <v>61</v>
      </c>
      <c r="F5" s="37"/>
      <c r="G5" s="37"/>
      <c r="H5" s="37"/>
      <c r="I5" s="37"/>
      <c r="J5" s="37"/>
      <c r="K5" s="37"/>
      <c r="L5" s="37"/>
      <c r="M5" s="37"/>
      <c r="N5" s="37"/>
    </row>
    <row r="6" spans="5:14" ht="15.75" customHeight="1">
      <c r="E6" s="37" t="s">
        <v>55</v>
      </c>
      <c r="F6" s="37"/>
      <c r="G6" s="37"/>
      <c r="H6" s="37"/>
      <c r="I6" s="37"/>
      <c r="J6" s="37"/>
      <c r="K6" s="37"/>
      <c r="L6" s="37"/>
      <c r="M6" s="37"/>
      <c r="N6" s="37"/>
    </row>
    <row r="7" ht="10.5" customHeight="1"/>
    <row r="8" spans="1:15" s="4" customFormat="1" ht="42" customHeight="1">
      <c r="A8" s="36" t="s">
        <v>0</v>
      </c>
      <c r="B8" s="36" t="s">
        <v>3</v>
      </c>
      <c r="C8" s="36" t="s">
        <v>4</v>
      </c>
      <c r="D8" s="36"/>
      <c r="E8" s="47" t="s">
        <v>5</v>
      </c>
      <c r="F8" s="48" t="s">
        <v>11</v>
      </c>
      <c r="G8" s="40" t="s">
        <v>44</v>
      </c>
      <c r="H8" s="41"/>
      <c r="I8" s="42"/>
      <c r="J8" s="48" t="s">
        <v>45</v>
      </c>
      <c r="K8" s="40" t="s">
        <v>10</v>
      </c>
      <c r="L8" s="41"/>
      <c r="M8" s="42"/>
      <c r="N8" s="43" t="s">
        <v>14</v>
      </c>
      <c r="O8" s="44"/>
    </row>
    <row r="9" spans="1:15" s="4" customFormat="1" ht="40.5" customHeight="1">
      <c r="A9" s="36"/>
      <c r="B9" s="36"/>
      <c r="C9" s="36"/>
      <c r="D9" s="36"/>
      <c r="E9" s="36"/>
      <c r="F9" s="49"/>
      <c r="G9" s="3" t="s">
        <v>17</v>
      </c>
      <c r="H9" s="6" t="s">
        <v>8</v>
      </c>
      <c r="I9" s="3" t="s">
        <v>9</v>
      </c>
      <c r="J9" s="49"/>
      <c r="K9" s="3" t="s">
        <v>12</v>
      </c>
      <c r="L9" s="3" t="s">
        <v>6</v>
      </c>
      <c r="M9" s="3" t="s">
        <v>13</v>
      </c>
      <c r="N9" s="45"/>
      <c r="O9" s="46"/>
    </row>
    <row r="10" spans="1:15" s="26" customFormat="1" ht="24.75" customHeight="1">
      <c r="A10" s="8">
        <v>1</v>
      </c>
      <c r="B10" s="16" t="s">
        <v>39</v>
      </c>
      <c r="C10" s="17" t="s">
        <v>40</v>
      </c>
      <c r="D10" s="18" t="s">
        <v>41</v>
      </c>
      <c r="E10" s="22" t="s">
        <v>42</v>
      </c>
      <c r="F10" s="19">
        <v>9</v>
      </c>
      <c r="G10" s="19">
        <v>8</v>
      </c>
      <c r="H10" s="13"/>
      <c r="I10" s="13">
        <f>G10</f>
        <v>8</v>
      </c>
      <c r="J10" s="13">
        <v>6</v>
      </c>
      <c r="K10" s="23">
        <f>ROUND((J10*7+I10*2+F10)/10,1)</f>
        <v>6.7</v>
      </c>
      <c r="L10" s="24" t="str">
        <f>IF(K10&gt;=8.5,"A",IF(K10&gt;=7,"B",IF(K10&gt;=5.5,"C",IF(K10&gt;=4,"D",IF(AND(K10&lt;4,K10&gt;=0),"F",IF(AND(F10="",I10="",J10=""),"I",IF(OR(F10&lt;&gt;"",I10&lt;&gt;"",J10&lt;&gt;""),"X","R")))))))</f>
        <v>C</v>
      </c>
      <c r="M10" s="25">
        <f>IF(L10="A",4,IF(L10="B",3,IF(L10="C",2,IF(L10="D",1,0))))</f>
        <v>2</v>
      </c>
      <c r="N10" s="7" t="str">
        <f>IF(L10="A","GIỎI",IF(L10="B","KHÁ",IF(L10="C","TB",IF(L10="D","TB YẾU","KÉM"))))</f>
        <v>TB</v>
      </c>
      <c r="O10" s="2" t="str">
        <f>IF(OR(K10&lt;4,J10&lt;=2),"KHÔNG ĐẠT","ĐẠT")</f>
        <v>ĐẠT</v>
      </c>
    </row>
    <row r="11" spans="2:10" ht="21" customHeight="1">
      <c r="B11" s="35" t="s">
        <v>56</v>
      </c>
      <c r="C11" s="35"/>
      <c r="D11" s="35"/>
      <c r="E11" s="35"/>
      <c r="F11" s="14"/>
      <c r="G11" s="15"/>
      <c r="H11" s="15"/>
      <c r="I11" s="15"/>
      <c r="J11" s="15"/>
    </row>
    <row r="12" spans="2:14" ht="15.75">
      <c r="B12" s="20" t="s">
        <v>46</v>
      </c>
      <c r="C12"/>
      <c r="D12" s="20"/>
      <c r="E12" s="33" t="s">
        <v>15</v>
      </c>
      <c r="F12" s="33"/>
      <c r="G12" s="33"/>
      <c r="H12" s="33" t="s">
        <v>16</v>
      </c>
      <c r="I12" s="33"/>
      <c r="J12" s="33"/>
      <c r="K12" s="20"/>
      <c r="L12" s="33" t="s">
        <v>47</v>
      </c>
      <c r="M12" s="33"/>
      <c r="N12" s="33"/>
    </row>
    <row r="13" spans="3:14" ht="15.75">
      <c r="C13" s="34"/>
      <c r="D13" s="34"/>
      <c r="E13" s="34"/>
      <c r="F13" s="1"/>
      <c r="H13" s="35"/>
      <c r="I13" s="35"/>
      <c r="J13" s="35"/>
      <c r="K13" s="35"/>
      <c r="L13" s="35"/>
      <c r="M13" s="35"/>
      <c r="N13" s="35"/>
    </row>
    <row r="14" spans="3:6" ht="15.75">
      <c r="C14" s="21"/>
      <c r="F14" s="1"/>
    </row>
    <row r="15" ht="15.75">
      <c r="F15" s="1"/>
    </row>
    <row r="16" ht="15.75">
      <c r="F16" s="1"/>
    </row>
    <row r="17" spans="2:14" ht="15.75">
      <c r="B17" s="33" t="s">
        <v>51</v>
      </c>
      <c r="C17" s="33"/>
      <c r="D17" s="11"/>
      <c r="E17" s="33" t="s">
        <v>49</v>
      </c>
      <c r="F17" s="33"/>
      <c r="G17" s="33"/>
      <c r="H17" s="33" t="s">
        <v>48</v>
      </c>
      <c r="I17" s="33"/>
      <c r="J17" s="33"/>
      <c r="K17" s="11"/>
      <c r="L17" s="20" t="s">
        <v>50</v>
      </c>
      <c r="M17" s="20"/>
      <c r="N17" s="20"/>
    </row>
    <row r="18" spans="2:13" ht="15.75">
      <c r="B18" s="9"/>
      <c r="C18" s="9"/>
      <c r="D18" s="9"/>
      <c r="E18" s="9"/>
      <c r="F18" s="11"/>
      <c r="G18" s="9"/>
      <c r="H18" s="9"/>
      <c r="I18" s="9"/>
      <c r="J18" s="9"/>
      <c r="K18" s="9"/>
      <c r="L18" s="10"/>
      <c r="M18" s="10"/>
    </row>
  </sheetData>
  <sheetProtection/>
  <mergeCells count="27">
    <mergeCell ref="B17:C17"/>
    <mergeCell ref="E17:G17"/>
    <mergeCell ref="H17:J17"/>
    <mergeCell ref="N8:O9"/>
    <mergeCell ref="B11:E11"/>
    <mergeCell ref="E12:G12"/>
    <mergeCell ref="H12:J12"/>
    <mergeCell ref="L12:N12"/>
    <mergeCell ref="C13:E13"/>
    <mergeCell ref="H13:J13"/>
    <mergeCell ref="K13:N13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39" right="0.24" top="0.75" bottom="0.75" header="0.3" footer="0.3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8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7.140625" style="1" customWidth="1"/>
    <col min="4" max="4" width="6.8515625" style="1" customWidth="1"/>
    <col min="5" max="5" width="11.140625" style="1" customWidth="1"/>
    <col min="6" max="6" width="9.7109375" style="12" customWidth="1"/>
    <col min="7" max="7" width="7.5742187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38" t="s">
        <v>1</v>
      </c>
      <c r="B1" s="38"/>
      <c r="C1" s="38"/>
      <c r="D1" s="38"/>
      <c r="E1" s="33" t="s">
        <v>7</v>
      </c>
      <c r="F1" s="33"/>
      <c r="G1" s="33"/>
      <c r="H1" s="33"/>
      <c r="I1" s="33"/>
      <c r="J1" s="33"/>
      <c r="K1" s="33"/>
      <c r="L1" s="33"/>
      <c r="M1" s="33"/>
      <c r="N1" s="33"/>
    </row>
    <row r="2" spans="1:14" ht="19.5" customHeight="1">
      <c r="A2" s="39" t="s">
        <v>2</v>
      </c>
      <c r="B2" s="39"/>
      <c r="C2" s="39"/>
      <c r="D2" s="39"/>
      <c r="E2" s="33" t="s">
        <v>43</v>
      </c>
      <c r="F2" s="33"/>
      <c r="G2" s="33"/>
      <c r="H2" s="33"/>
      <c r="I2" s="33"/>
      <c r="J2" s="33"/>
      <c r="K2" s="33"/>
      <c r="L2" s="33"/>
      <c r="M2" s="33"/>
      <c r="N2" s="33"/>
    </row>
    <row r="3" spans="5:14" ht="20.25" customHeight="1">
      <c r="E3" s="34" t="s">
        <v>18</v>
      </c>
      <c r="F3" s="34"/>
      <c r="G3" s="34"/>
      <c r="H3" s="34"/>
      <c r="I3" s="34"/>
      <c r="J3" s="34"/>
      <c r="K3" s="34"/>
      <c r="L3" s="34"/>
      <c r="M3" s="34"/>
      <c r="N3" s="34"/>
    </row>
    <row r="4" spans="5:14" ht="18.75" customHeight="1">
      <c r="E4" s="33" t="s">
        <v>57</v>
      </c>
      <c r="F4" s="33"/>
      <c r="G4" s="33"/>
      <c r="H4" s="33"/>
      <c r="I4" s="33"/>
      <c r="J4" s="33"/>
      <c r="K4" s="33"/>
      <c r="L4" s="33"/>
      <c r="M4" s="33"/>
      <c r="N4" s="33"/>
    </row>
    <row r="5" spans="5:14" ht="18.75" customHeight="1">
      <c r="E5" s="37" t="s">
        <v>81</v>
      </c>
      <c r="F5" s="37"/>
      <c r="G5" s="37"/>
      <c r="H5" s="37"/>
      <c r="I5" s="37"/>
      <c r="J5" s="37"/>
      <c r="K5" s="37"/>
      <c r="L5" s="37"/>
      <c r="M5" s="37"/>
      <c r="N5" s="37"/>
    </row>
    <row r="6" spans="5:14" ht="15.75" customHeight="1">
      <c r="E6" s="37" t="s">
        <v>55</v>
      </c>
      <c r="F6" s="37"/>
      <c r="G6" s="37"/>
      <c r="H6" s="37"/>
      <c r="I6" s="37"/>
      <c r="J6" s="37"/>
      <c r="K6" s="37"/>
      <c r="L6" s="37"/>
      <c r="M6" s="37"/>
      <c r="N6" s="37"/>
    </row>
    <row r="7" ht="10.5" customHeight="1"/>
    <row r="8" spans="1:15" s="4" customFormat="1" ht="42" customHeight="1">
      <c r="A8" s="36" t="s">
        <v>0</v>
      </c>
      <c r="B8" s="36" t="s">
        <v>3</v>
      </c>
      <c r="C8" s="36" t="s">
        <v>4</v>
      </c>
      <c r="D8" s="36"/>
      <c r="E8" s="47" t="s">
        <v>5</v>
      </c>
      <c r="F8" s="48" t="s">
        <v>11</v>
      </c>
      <c r="G8" s="40" t="s">
        <v>44</v>
      </c>
      <c r="H8" s="41"/>
      <c r="I8" s="42"/>
      <c r="J8" s="48" t="s">
        <v>45</v>
      </c>
      <c r="K8" s="40" t="s">
        <v>10</v>
      </c>
      <c r="L8" s="41"/>
      <c r="M8" s="42"/>
      <c r="N8" s="43" t="s">
        <v>14</v>
      </c>
      <c r="O8" s="44"/>
    </row>
    <row r="9" spans="1:15" s="4" customFormat="1" ht="40.5" customHeight="1">
      <c r="A9" s="36"/>
      <c r="B9" s="36"/>
      <c r="C9" s="36"/>
      <c r="D9" s="36"/>
      <c r="E9" s="36"/>
      <c r="F9" s="49"/>
      <c r="G9" s="3" t="s">
        <v>17</v>
      </c>
      <c r="H9" s="6" t="s">
        <v>8</v>
      </c>
      <c r="I9" s="3" t="s">
        <v>9</v>
      </c>
      <c r="J9" s="49"/>
      <c r="K9" s="3" t="s">
        <v>12</v>
      </c>
      <c r="L9" s="3" t="s">
        <v>6</v>
      </c>
      <c r="M9" s="3" t="s">
        <v>13</v>
      </c>
      <c r="N9" s="45"/>
      <c r="O9" s="46"/>
    </row>
    <row r="10" spans="1:15" s="26" customFormat="1" ht="24.75" customHeight="1">
      <c r="A10" s="8">
        <v>1</v>
      </c>
      <c r="B10" s="16" t="s">
        <v>39</v>
      </c>
      <c r="C10" s="17" t="s">
        <v>40</v>
      </c>
      <c r="D10" s="18" t="s">
        <v>41</v>
      </c>
      <c r="E10" s="22" t="s">
        <v>42</v>
      </c>
      <c r="F10" s="27">
        <v>8</v>
      </c>
      <c r="G10" s="27">
        <v>7</v>
      </c>
      <c r="H10" s="13"/>
      <c r="I10" s="13">
        <f>G10</f>
        <v>7</v>
      </c>
      <c r="J10" s="13">
        <v>3.5</v>
      </c>
      <c r="K10" s="23">
        <f>ROUND((J10*7+I10*2+F10)/10,1)</f>
        <v>4.7</v>
      </c>
      <c r="L10" s="24" t="str">
        <f>IF(K10&gt;=8.5,"A",IF(K10&gt;=7,"B",IF(K10&gt;=5.5,"C",IF(K10&gt;=4,"D",IF(AND(K10&lt;4,K10&gt;=0),"F",IF(AND(F10="",I10="",J10=""),"I",IF(OR(F10&lt;&gt;"",I10&lt;&gt;"",J10&lt;&gt;""),"X","R")))))))</f>
        <v>D</v>
      </c>
      <c r="M10" s="25">
        <f>IF(L10="A",4,IF(L10="B",3,IF(L10="C",2,IF(L10="D",1,0))))</f>
        <v>1</v>
      </c>
      <c r="N10" s="7" t="str">
        <f>IF(L10="A","GIỎI",IF(L10="B","KHÁ",IF(L10="C","TB",IF(L10="D","TB YẾU","KÉM"))))</f>
        <v>TB YẾU</v>
      </c>
      <c r="O10" s="2" t="str">
        <f>IF(OR(K10&lt;4,J10&lt;=2),"KHÔNG ĐẠT","ĐẠT")</f>
        <v>ĐẠT</v>
      </c>
    </row>
    <row r="11" spans="2:10" ht="21" customHeight="1">
      <c r="B11" s="35" t="s">
        <v>56</v>
      </c>
      <c r="C11" s="35"/>
      <c r="D11" s="35"/>
      <c r="E11" s="35"/>
      <c r="F11" s="14"/>
      <c r="G11" s="15"/>
      <c r="H11" s="15"/>
      <c r="I11" s="15"/>
      <c r="J11" s="15"/>
    </row>
    <row r="12" spans="2:14" ht="15.75">
      <c r="B12" s="20" t="s">
        <v>46</v>
      </c>
      <c r="C12"/>
      <c r="D12" s="20"/>
      <c r="E12" s="33" t="s">
        <v>15</v>
      </c>
      <c r="F12" s="33"/>
      <c r="G12" s="33"/>
      <c r="H12" s="33" t="s">
        <v>16</v>
      </c>
      <c r="I12" s="33"/>
      <c r="J12" s="33"/>
      <c r="K12" s="20"/>
      <c r="L12" s="33" t="s">
        <v>47</v>
      </c>
      <c r="M12" s="33"/>
      <c r="N12" s="33"/>
    </row>
    <row r="13" spans="3:14" ht="15.75">
      <c r="C13" s="34"/>
      <c r="D13" s="34"/>
      <c r="E13" s="34"/>
      <c r="F13" s="1"/>
      <c r="H13" s="35"/>
      <c r="I13" s="35"/>
      <c r="J13" s="35"/>
      <c r="K13" s="35"/>
      <c r="L13" s="35"/>
      <c r="M13" s="35"/>
      <c r="N13" s="35"/>
    </row>
    <row r="14" spans="3:6" ht="15.75">
      <c r="C14" s="21"/>
      <c r="F14" s="1"/>
    </row>
    <row r="15" ht="15.75">
      <c r="F15" s="1"/>
    </row>
    <row r="16" ht="15.75">
      <c r="F16" s="1"/>
    </row>
    <row r="17" spans="2:14" ht="15.75">
      <c r="B17" s="33" t="s">
        <v>51</v>
      </c>
      <c r="C17" s="33"/>
      <c r="D17" s="11"/>
      <c r="E17" s="33" t="s">
        <v>49</v>
      </c>
      <c r="F17" s="33"/>
      <c r="G17" s="33"/>
      <c r="H17" s="33" t="s">
        <v>48</v>
      </c>
      <c r="I17" s="33"/>
      <c r="J17" s="33"/>
      <c r="K17" s="11"/>
      <c r="L17" s="20" t="s">
        <v>50</v>
      </c>
      <c r="M17" s="20"/>
      <c r="N17" s="20"/>
    </row>
    <row r="18" spans="2:13" ht="15.75">
      <c r="B18" s="9"/>
      <c r="C18" s="9"/>
      <c r="D18" s="9"/>
      <c r="E18" s="9"/>
      <c r="F18" s="11"/>
      <c r="G18" s="9"/>
      <c r="H18" s="9"/>
      <c r="I18" s="9"/>
      <c r="J18" s="9"/>
      <c r="K18" s="9"/>
      <c r="L18" s="10"/>
      <c r="M18" s="10"/>
    </row>
  </sheetData>
  <sheetProtection/>
  <mergeCells count="27">
    <mergeCell ref="K8:M8"/>
    <mergeCell ref="A1:D1"/>
    <mergeCell ref="E1:N1"/>
    <mergeCell ref="A2:D2"/>
    <mergeCell ref="E2:N2"/>
    <mergeCell ref="E3:N3"/>
    <mergeCell ref="E4:N4"/>
    <mergeCell ref="K13:N13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B17:C17"/>
    <mergeCell ref="E17:G17"/>
    <mergeCell ref="H17:J17"/>
    <mergeCell ref="N8:O9"/>
    <mergeCell ref="B11:E11"/>
    <mergeCell ref="E12:G12"/>
    <mergeCell ref="H12:J12"/>
    <mergeCell ref="L12:N12"/>
    <mergeCell ref="C13:E13"/>
    <mergeCell ref="H13:J13"/>
  </mergeCells>
  <printOptions/>
  <pageMargins left="0.17" right="0.22" top="0.75" bottom="0.75" header="0.3" footer="0.3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18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7.140625" style="1" customWidth="1"/>
    <col min="4" max="4" width="6.8515625" style="1" customWidth="1"/>
    <col min="5" max="5" width="11.140625" style="1" customWidth="1"/>
    <col min="6" max="6" width="9.7109375" style="12" customWidth="1"/>
    <col min="7" max="7" width="7.5742187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38" t="s">
        <v>1</v>
      </c>
      <c r="B1" s="38"/>
      <c r="C1" s="38"/>
      <c r="D1" s="38"/>
      <c r="E1" s="33" t="s">
        <v>7</v>
      </c>
      <c r="F1" s="33"/>
      <c r="G1" s="33"/>
      <c r="H1" s="33"/>
      <c r="I1" s="33"/>
      <c r="J1" s="33"/>
      <c r="K1" s="33"/>
      <c r="L1" s="33"/>
      <c r="M1" s="33"/>
      <c r="N1" s="33"/>
    </row>
    <row r="2" spans="1:14" ht="19.5" customHeight="1">
      <c r="A2" s="39" t="s">
        <v>2</v>
      </c>
      <c r="B2" s="39"/>
      <c r="C2" s="39"/>
      <c r="D2" s="39"/>
      <c r="E2" s="33" t="s">
        <v>43</v>
      </c>
      <c r="F2" s="33"/>
      <c r="G2" s="33"/>
      <c r="H2" s="33"/>
      <c r="I2" s="33"/>
      <c r="J2" s="33"/>
      <c r="K2" s="33"/>
      <c r="L2" s="33"/>
      <c r="M2" s="33"/>
      <c r="N2" s="33"/>
    </row>
    <row r="3" spans="5:14" ht="20.25" customHeight="1">
      <c r="E3" s="34" t="s">
        <v>18</v>
      </c>
      <c r="F3" s="34"/>
      <c r="G3" s="34"/>
      <c r="H3" s="34"/>
      <c r="I3" s="34"/>
      <c r="J3" s="34"/>
      <c r="K3" s="34"/>
      <c r="L3" s="34"/>
      <c r="M3" s="34"/>
      <c r="N3" s="34"/>
    </row>
    <row r="4" spans="5:14" ht="18.75" customHeight="1">
      <c r="E4" s="33" t="s">
        <v>57</v>
      </c>
      <c r="F4" s="33"/>
      <c r="G4" s="33"/>
      <c r="H4" s="33"/>
      <c r="I4" s="33"/>
      <c r="J4" s="33"/>
      <c r="K4" s="33"/>
      <c r="L4" s="33"/>
      <c r="M4" s="33"/>
      <c r="N4" s="33"/>
    </row>
    <row r="5" spans="5:14" ht="18.75" customHeight="1">
      <c r="E5" s="37" t="s">
        <v>72</v>
      </c>
      <c r="F5" s="37"/>
      <c r="G5" s="37"/>
      <c r="H5" s="37"/>
      <c r="I5" s="37"/>
      <c r="J5" s="37"/>
      <c r="K5" s="37"/>
      <c r="L5" s="37"/>
      <c r="M5" s="37"/>
      <c r="N5" s="37"/>
    </row>
    <row r="6" spans="5:14" ht="15.75" customHeight="1">
      <c r="E6" s="37" t="s">
        <v>73</v>
      </c>
      <c r="F6" s="37"/>
      <c r="G6" s="37"/>
      <c r="H6" s="37"/>
      <c r="I6" s="37"/>
      <c r="J6" s="37"/>
      <c r="K6" s="37"/>
      <c r="L6" s="37"/>
      <c r="M6" s="37"/>
      <c r="N6" s="37"/>
    </row>
    <row r="7" ht="10.5" customHeight="1"/>
    <row r="8" spans="1:15" s="4" customFormat="1" ht="42" customHeight="1">
      <c r="A8" s="36" t="s">
        <v>0</v>
      </c>
      <c r="B8" s="36" t="s">
        <v>3</v>
      </c>
      <c r="C8" s="36" t="s">
        <v>4</v>
      </c>
      <c r="D8" s="36"/>
      <c r="E8" s="47" t="s">
        <v>5</v>
      </c>
      <c r="F8" s="48" t="s">
        <v>11</v>
      </c>
      <c r="G8" s="40" t="s">
        <v>74</v>
      </c>
      <c r="H8" s="41"/>
      <c r="I8" s="42"/>
      <c r="J8" s="48" t="s">
        <v>75</v>
      </c>
      <c r="K8" s="40" t="s">
        <v>10</v>
      </c>
      <c r="L8" s="41"/>
      <c r="M8" s="42"/>
      <c r="N8" s="43" t="s">
        <v>14</v>
      </c>
      <c r="O8" s="44"/>
    </row>
    <row r="9" spans="1:15" s="4" customFormat="1" ht="40.5" customHeight="1">
      <c r="A9" s="36"/>
      <c r="B9" s="36"/>
      <c r="C9" s="36"/>
      <c r="D9" s="36"/>
      <c r="E9" s="36"/>
      <c r="F9" s="49"/>
      <c r="G9" s="3" t="s">
        <v>17</v>
      </c>
      <c r="H9" s="6" t="s">
        <v>8</v>
      </c>
      <c r="I9" s="3" t="s">
        <v>9</v>
      </c>
      <c r="J9" s="49"/>
      <c r="K9" s="3" t="s">
        <v>12</v>
      </c>
      <c r="L9" s="3" t="s">
        <v>6</v>
      </c>
      <c r="M9" s="3" t="s">
        <v>13</v>
      </c>
      <c r="N9" s="45"/>
      <c r="O9" s="46"/>
    </row>
    <row r="10" spans="1:15" s="26" customFormat="1" ht="24.75" customHeight="1">
      <c r="A10" s="8">
        <v>1</v>
      </c>
      <c r="B10" s="16" t="s">
        <v>39</v>
      </c>
      <c r="C10" s="17" t="s">
        <v>40</v>
      </c>
      <c r="D10" s="18" t="s">
        <v>41</v>
      </c>
      <c r="E10" s="22" t="s">
        <v>42</v>
      </c>
      <c r="F10" s="27">
        <v>8</v>
      </c>
      <c r="G10" s="27">
        <v>7</v>
      </c>
      <c r="H10" s="13">
        <v>7</v>
      </c>
      <c r="I10" s="13">
        <f>(H10*2+G10*2)/4</f>
        <v>7</v>
      </c>
      <c r="J10" s="13">
        <v>6</v>
      </c>
      <c r="K10" s="23">
        <f>ROUND((J10*5+I10*4+F10)/10,1)</f>
        <v>6.6</v>
      </c>
      <c r="L10" s="24" t="str">
        <f>IF(K10&gt;=8.5,"A",IF(K10&gt;=7,"B",IF(K10&gt;=5.5,"C",IF(K10&gt;=4,"D",IF(AND(K10&lt;4,K10&gt;=0),"F",IF(AND(F10="",I10="",J10=""),"I",IF(OR(F10&lt;&gt;"",I10&lt;&gt;"",J10&lt;&gt;""),"X","R")))))))</f>
        <v>C</v>
      </c>
      <c r="M10" s="25">
        <f>IF(L10="A",4,IF(L10="B",3,IF(L10="C",2,IF(L10="D",1,0))))</f>
        <v>2</v>
      </c>
      <c r="N10" s="7" t="str">
        <f>IF(L10="A","GIỎI",IF(L10="B","KHÁ",IF(L10="C","TB",IF(L10="D","TB YẾU","KÉM"))))</f>
        <v>TB</v>
      </c>
      <c r="O10" s="2" t="str">
        <f>IF(OR(K10&lt;4,J10&lt;=2),"KHÔNG ĐẠT","ĐẠT")</f>
        <v>ĐẠT</v>
      </c>
    </row>
    <row r="11" spans="2:10" ht="21" customHeight="1">
      <c r="B11" s="35" t="s">
        <v>56</v>
      </c>
      <c r="C11" s="35"/>
      <c r="D11" s="35"/>
      <c r="E11" s="35"/>
      <c r="F11" s="14"/>
      <c r="G11" s="15"/>
      <c r="H11" s="15"/>
      <c r="I11" s="15"/>
      <c r="J11" s="15"/>
    </row>
    <row r="12" spans="2:14" ht="15.75">
      <c r="B12" s="20" t="s">
        <v>46</v>
      </c>
      <c r="C12"/>
      <c r="D12" s="20"/>
      <c r="E12" s="33" t="s">
        <v>15</v>
      </c>
      <c r="F12" s="33"/>
      <c r="G12" s="33"/>
      <c r="H12" s="33" t="s">
        <v>16</v>
      </c>
      <c r="I12" s="33"/>
      <c r="J12" s="33"/>
      <c r="K12" s="20"/>
      <c r="L12" s="33" t="s">
        <v>47</v>
      </c>
      <c r="M12" s="33"/>
      <c r="N12" s="33"/>
    </row>
    <row r="13" spans="3:14" ht="15.75">
      <c r="C13" s="34"/>
      <c r="D13" s="34"/>
      <c r="E13" s="34"/>
      <c r="F13" s="1"/>
      <c r="H13" s="35"/>
      <c r="I13" s="35"/>
      <c r="J13" s="35"/>
      <c r="K13" s="35"/>
      <c r="L13" s="35"/>
      <c r="M13" s="35"/>
      <c r="N13" s="35"/>
    </row>
    <row r="14" spans="3:6" ht="15.75">
      <c r="C14" s="21"/>
      <c r="F14" s="1"/>
    </row>
    <row r="15" ht="15.75">
      <c r="F15" s="1"/>
    </row>
    <row r="16" ht="15.75">
      <c r="F16" s="1"/>
    </row>
    <row r="17" spans="2:14" ht="15.75">
      <c r="B17" s="33" t="s">
        <v>51</v>
      </c>
      <c r="C17" s="33"/>
      <c r="D17" s="11"/>
      <c r="E17" s="33" t="s">
        <v>49</v>
      </c>
      <c r="F17" s="33"/>
      <c r="G17" s="33"/>
      <c r="H17" s="33" t="s">
        <v>48</v>
      </c>
      <c r="I17" s="33"/>
      <c r="J17" s="33"/>
      <c r="K17" s="11"/>
      <c r="L17" s="20" t="s">
        <v>50</v>
      </c>
      <c r="M17" s="20"/>
      <c r="N17" s="20"/>
    </row>
    <row r="18" spans="2:13" ht="15.75">
      <c r="B18" s="9"/>
      <c r="C18" s="9"/>
      <c r="D18" s="9"/>
      <c r="E18" s="9"/>
      <c r="F18" s="11"/>
      <c r="G18" s="9"/>
      <c r="H18" s="9"/>
      <c r="I18" s="9"/>
      <c r="J18" s="9"/>
      <c r="K18" s="9"/>
      <c r="L18" s="10"/>
      <c r="M18" s="10"/>
    </row>
  </sheetData>
  <sheetProtection/>
  <mergeCells count="27">
    <mergeCell ref="K8:M8"/>
    <mergeCell ref="A1:D1"/>
    <mergeCell ref="E1:N1"/>
    <mergeCell ref="A2:D2"/>
    <mergeCell ref="E2:N2"/>
    <mergeCell ref="E3:N3"/>
    <mergeCell ref="E4:N4"/>
    <mergeCell ref="K13:N13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B17:C17"/>
    <mergeCell ref="E17:G17"/>
    <mergeCell ref="H17:J17"/>
    <mergeCell ref="N8:O9"/>
    <mergeCell ref="B11:E11"/>
    <mergeCell ref="E12:G12"/>
    <mergeCell ref="H12:J12"/>
    <mergeCell ref="L12:N12"/>
    <mergeCell ref="C13:E13"/>
    <mergeCell ref="H13:J13"/>
  </mergeCells>
  <printOptions/>
  <pageMargins left="0.17" right="0.17" top="0.75" bottom="0.75" header="0.3" footer="0.3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O19"/>
  <sheetViews>
    <sheetView zoomScalePageLayoutView="0" workbookViewId="0" topLeftCell="A1">
      <selection activeCell="Q19" sqref="Q19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5.57421875" style="1" customWidth="1"/>
    <col min="4" max="4" width="6.8515625" style="1" customWidth="1"/>
    <col min="5" max="5" width="11.140625" style="1" customWidth="1"/>
    <col min="6" max="6" width="9.7109375" style="12" customWidth="1"/>
    <col min="7" max="7" width="7.5742187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7.28125" style="1" customWidth="1"/>
    <col min="15" max="15" width="13.28125" style="1" customWidth="1"/>
    <col min="16" max="16384" width="9.140625" style="1" customWidth="1"/>
  </cols>
  <sheetData>
    <row r="1" spans="1:14" ht="15.75">
      <c r="A1" s="38" t="s">
        <v>1</v>
      </c>
      <c r="B1" s="38"/>
      <c r="C1" s="38"/>
      <c r="D1" s="38"/>
      <c r="E1" s="33" t="s">
        <v>7</v>
      </c>
      <c r="F1" s="33"/>
      <c r="G1" s="33"/>
      <c r="H1" s="33"/>
      <c r="I1" s="33"/>
      <c r="J1" s="33"/>
      <c r="K1" s="33"/>
      <c r="L1" s="33"/>
      <c r="M1" s="33"/>
      <c r="N1" s="33"/>
    </row>
    <row r="2" spans="1:14" ht="19.5" customHeight="1">
      <c r="A2" s="39" t="s">
        <v>2</v>
      </c>
      <c r="B2" s="39"/>
      <c r="C2" s="39"/>
      <c r="D2" s="39"/>
      <c r="E2" s="33" t="s">
        <v>43</v>
      </c>
      <c r="F2" s="33"/>
      <c r="G2" s="33"/>
      <c r="H2" s="33"/>
      <c r="I2" s="33"/>
      <c r="J2" s="33"/>
      <c r="K2" s="33"/>
      <c r="L2" s="33"/>
      <c r="M2" s="33"/>
      <c r="N2" s="33"/>
    </row>
    <row r="3" spans="5:14" ht="20.25" customHeight="1">
      <c r="E3" s="34" t="s">
        <v>18</v>
      </c>
      <c r="F3" s="34"/>
      <c r="G3" s="34"/>
      <c r="H3" s="34"/>
      <c r="I3" s="34"/>
      <c r="J3" s="34"/>
      <c r="K3" s="34"/>
      <c r="L3" s="34"/>
      <c r="M3" s="34"/>
      <c r="N3" s="34"/>
    </row>
    <row r="4" spans="5:14" ht="18.75" customHeight="1">
      <c r="E4" s="33" t="s">
        <v>57</v>
      </c>
      <c r="F4" s="33"/>
      <c r="G4" s="33"/>
      <c r="H4" s="33"/>
      <c r="I4" s="33"/>
      <c r="J4" s="33"/>
      <c r="K4" s="33"/>
      <c r="L4" s="33"/>
      <c r="M4" s="33"/>
      <c r="N4" s="33"/>
    </row>
    <row r="5" spans="5:14" ht="18.75" customHeight="1">
      <c r="E5" s="37" t="s">
        <v>82</v>
      </c>
      <c r="F5" s="37"/>
      <c r="G5" s="37"/>
      <c r="H5" s="37"/>
      <c r="I5" s="37"/>
      <c r="J5" s="37"/>
      <c r="K5" s="37"/>
      <c r="L5" s="37"/>
      <c r="M5" s="37"/>
      <c r="N5" s="37"/>
    </row>
    <row r="6" spans="5:14" ht="15.75" customHeight="1">
      <c r="E6" s="37" t="s">
        <v>83</v>
      </c>
      <c r="F6" s="37"/>
      <c r="G6" s="37"/>
      <c r="H6" s="37"/>
      <c r="I6" s="37"/>
      <c r="J6" s="37"/>
      <c r="K6" s="37"/>
      <c r="L6" s="37"/>
      <c r="M6" s="37"/>
      <c r="N6" s="37"/>
    </row>
    <row r="7" ht="10.5" customHeight="1"/>
    <row r="8" spans="1:15" s="4" customFormat="1" ht="42" customHeight="1">
      <c r="A8" s="36" t="s">
        <v>0</v>
      </c>
      <c r="B8" s="36" t="s">
        <v>3</v>
      </c>
      <c r="C8" s="36" t="s">
        <v>4</v>
      </c>
      <c r="D8" s="36"/>
      <c r="E8" s="47" t="s">
        <v>5</v>
      </c>
      <c r="F8" s="48" t="s">
        <v>11</v>
      </c>
      <c r="G8" s="40" t="s">
        <v>44</v>
      </c>
      <c r="H8" s="41"/>
      <c r="I8" s="42"/>
      <c r="J8" s="48" t="s">
        <v>45</v>
      </c>
      <c r="K8" s="40" t="s">
        <v>10</v>
      </c>
      <c r="L8" s="41"/>
      <c r="M8" s="42"/>
      <c r="N8" s="43" t="s">
        <v>14</v>
      </c>
      <c r="O8" s="44"/>
    </row>
    <row r="9" spans="1:15" s="4" customFormat="1" ht="40.5" customHeight="1">
      <c r="A9" s="36"/>
      <c r="B9" s="36"/>
      <c r="C9" s="36"/>
      <c r="D9" s="36"/>
      <c r="E9" s="36"/>
      <c r="F9" s="49"/>
      <c r="G9" s="3" t="s">
        <v>17</v>
      </c>
      <c r="H9" s="6" t="s">
        <v>8</v>
      </c>
      <c r="I9" s="3" t="s">
        <v>9</v>
      </c>
      <c r="J9" s="49"/>
      <c r="K9" s="3" t="s">
        <v>12</v>
      </c>
      <c r="L9" s="3" t="s">
        <v>6</v>
      </c>
      <c r="M9" s="3" t="s">
        <v>13</v>
      </c>
      <c r="N9" s="45"/>
      <c r="O9" s="46"/>
    </row>
    <row r="10" spans="1:15" s="4" customFormat="1" ht="21.75" customHeight="1">
      <c r="A10" s="2">
        <v>1</v>
      </c>
      <c r="B10" s="16" t="s">
        <v>31</v>
      </c>
      <c r="C10" s="28" t="s">
        <v>32</v>
      </c>
      <c r="D10" s="29" t="s">
        <v>33</v>
      </c>
      <c r="E10" s="30" t="s">
        <v>34</v>
      </c>
      <c r="F10" s="31">
        <v>7</v>
      </c>
      <c r="G10" s="24">
        <v>8</v>
      </c>
      <c r="H10" s="13">
        <v>7</v>
      </c>
      <c r="I10" s="24">
        <f>(H10+G10)/2</f>
        <v>7.5</v>
      </c>
      <c r="J10" s="31">
        <v>8</v>
      </c>
      <c r="K10" s="23">
        <f>ROUND((J10*7+I10*2+F10)/10,1)</f>
        <v>7.8</v>
      </c>
      <c r="L10" s="24" t="str">
        <f>IF(K10&gt;=8.5,"A",IF(K10&gt;=7,"B",IF(K10&gt;=5.5,"C",IF(K10&gt;=4,"D",IF(AND(K10&lt;4,K10&gt;=0),"F",IF(AND(F10="",I10="",J10=""),"I",IF(OR(F10&lt;&gt;"",I10&lt;&gt;"",J10&lt;&gt;""),"X","R")))))))</f>
        <v>B</v>
      </c>
      <c r="M10" s="25">
        <f>IF(L10="A",4,IF(L10="B",3,IF(L10="C",2,IF(L10="D",1,0))))</f>
        <v>3</v>
      </c>
      <c r="N10" s="7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1:15" s="26" customFormat="1" ht="21.75" customHeight="1">
      <c r="A11" s="2">
        <v>2</v>
      </c>
      <c r="B11" s="16" t="s">
        <v>39</v>
      </c>
      <c r="C11" s="17" t="s">
        <v>40</v>
      </c>
      <c r="D11" s="18" t="s">
        <v>41</v>
      </c>
      <c r="E11" s="22" t="s">
        <v>42</v>
      </c>
      <c r="F11" s="19">
        <v>7</v>
      </c>
      <c r="G11" s="19">
        <v>8</v>
      </c>
      <c r="H11" s="13">
        <v>7</v>
      </c>
      <c r="I11" s="24">
        <f>(H11+G11)/2</f>
        <v>7.5</v>
      </c>
      <c r="J11" s="13">
        <v>8</v>
      </c>
      <c r="K11" s="23">
        <f>ROUND((J11*7+I11*2+F11)/10,1)</f>
        <v>7.8</v>
      </c>
      <c r="L11" s="24" t="str">
        <f>IF(K11&gt;=8.5,"A",IF(K11&gt;=7,"B",IF(K11&gt;=5.5,"C",IF(K11&gt;=4,"D",IF(AND(K11&lt;4,K11&gt;=0),"F",IF(AND(F11="",I11="",J11=""),"I",IF(OR(F11&lt;&gt;"",I11&lt;&gt;"",J11&lt;&gt;""),"X","R")))))))</f>
        <v>B</v>
      </c>
      <c r="M11" s="25">
        <f>IF(L11="A",4,IF(L11="B",3,IF(L11="C",2,IF(L11="D",1,0))))</f>
        <v>3</v>
      </c>
      <c r="N11" s="7" t="str">
        <f>IF(L11="A","GIỎI",IF(L11="B","KHÁ",IF(L11="C","TB",IF(L11="D","TB YẾU","KÉM"))))</f>
        <v>KHÁ</v>
      </c>
      <c r="O11" s="2" t="str">
        <f>IF(OR(K11&lt;4,J11&lt;=2),"KHÔNG ĐẠT","ĐẠT")</f>
        <v>ĐẠT</v>
      </c>
    </row>
    <row r="12" spans="2:10" ht="21" customHeight="1">
      <c r="B12" s="35" t="s">
        <v>56</v>
      </c>
      <c r="C12" s="35"/>
      <c r="D12" s="35"/>
      <c r="E12" s="35"/>
      <c r="F12" s="14"/>
      <c r="G12" s="15"/>
      <c r="H12" s="15"/>
      <c r="I12" s="15"/>
      <c r="J12" s="15"/>
    </row>
    <row r="13" spans="2:14" ht="15.75">
      <c r="B13" s="20" t="s">
        <v>46</v>
      </c>
      <c r="C13"/>
      <c r="D13" s="20"/>
      <c r="E13" s="33" t="s">
        <v>15</v>
      </c>
      <c r="F13" s="33"/>
      <c r="G13" s="33"/>
      <c r="H13" s="33" t="s">
        <v>16</v>
      </c>
      <c r="I13" s="33"/>
      <c r="J13" s="33"/>
      <c r="K13" s="20"/>
      <c r="L13" s="33" t="s">
        <v>47</v>
      </c>
      <c r="M13" s="33"/>
      <c r="N13" s="33"/>
    </row>
    <row r="14" spans="3:14" ht="15.75">
      <c r="C14" s="34"/>
      <c r="D14" s="34"/>
      <c r="E14" s="34"/>
      <c r="F14" s="1"/>
      <c r="H14" s="35"/>
      <c r="I14" s="35"/>
      <c r="J14" s="35"/>
      <c r="K14" s="35"/>
      <c r="L14" s="35"/>
      <c r="M14" s="35"/>
      <c r="N14" s="35"/>
    </row>
    <row r="15" spans="3:6" ht="15.75">
      <c r="C15" s="21"/>
      <c r="F15" s="1"/>
    </row>
    <row r="16" ht="15.75">
      <c r="F16" s="1"/>
    </row>
    <row r="17" ht="15.75">
      <c r="F17" s="1"/>
    </row>
    <row r="18" spans="2:14" ht="15.75">
      <c r="B18" s="33" t="s">
        <v>51</v>
      </c>
      <c r="C18" s="33"/>
      <c r="D18" s="11"/>
      <c r="E18" s="33" t="s">
        <v>49</v>
      </c>
      <c r="F18" s="33"/>
      <c r="G18" s="33"/>
      <c r="H18" s="33" t="s">
        <v>48</v>
      </c>
      <c r="I18" s="33"/>
      <c r="J18" s="33"/>
      <c r="K18" s="11"/>
      <c r="L18" s="20" t="s">
        <v>50</v>
      </c>
      <c r="M18" s="20"/>
      <c r="N18" s="20"/>
    </row>
    <row r="19" spans="2:13" ht="15.75">
      <c r="B19" s="9"/>
      <c r="C19" s="9"/>
      <c r="D19" s="9"/>
      <c r="E19" s="9"/>
      <c r="F19" s="11"/>
      <c r="G19" s="9"/>
      <c r="H19" s="9"/>
      <c r="I19" s="9"/>
      <c r="J19" s="9"/>
      <c r="K19" s="9"/>
      <c r="L19" s="10"/>
      <c r="M19" s="10"/>
    </row>
  </sheetData>
  <sheetProtection/>
  <mergeCells count="27">
    <mergeCell ref="B18:C18"/>
    <mergeCell ref="E18:G18"/>
    <mergeCell ref="H18:J18"/>
    <mergeCell ref="N8:O9"/>
    <mergeCell ref="B12:E12"/>
    <mergeCell ref="E13:G13"/>
    <mergeCell ref="H13:J13"/>
    <mergeCell ref="L13:N13"/>
    <mergeCell ref="C14:E14"/>
    <mergeCell ref="H14:J14"/>
    <mergeCell ref="K14:N1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37" right="0.3" top="0.75" bottom="0.75" header="0.3" footer="0.3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O18"/>
  <sheetViews>
    <sheetView zoomScalePageLayoutView="0" workbookViewId="0" topLeftCell="A1">
      <selection activeCell="L23" sqref="K23:L23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7.140625" style="1" customWidth="1"/>
    <col min="4" max="4" width="5.57421875" style="1" customWidth="1"/>
    <col min="5" max="5" width="11.140625" style="1" customWidth="1"/>
    <col min="6" max="6" width="9.7109375" style="12" customWidth="1"/>
    <col min="7" max="7" width="7.5742187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6.140625" style="1" customWidth="1"/>
    <col min="15" max="15" width="13.28125" style="1" customWidth="1"/>
    <col min="16" max="16384" width="9.140625" style="1" customWidth="1"/>
  </cols>
  <sheetData>
    <row r="1" spans="1:14" ht="15.75">
      <c r="A1" s="38" t="s">
        <v>1</v>
      </c>
      <c r="B1" s="38"/>
      <c r="C1" s="38"/>
      <c r="D1" s="38"/>
      <c r="E1" s="33" t="s">
        <v>7</v>
      </c>
      <c r="F1" s="33"/>
      <c r="G1" s="33"/>
      <c r="H1" s="33"/>
      <c r="I1" s="33"/>
      <c r="J1" s="33"/>
      <c r="K1" s="33"/>
      <c r="L1" s="33"/>
      <c r="M1" s="33"/>
      <c r="N1" s="33"/>
    </row>
    <row r="2" spans="1:14" ht="19.5" customHeight="1">
      <c r="A2" s="39" t="s">
        <v>2</v>
      </c>
      <c r="B2" s="39"/>
      <c r="C2" s="39"/>
      <c r="D2" s="39"/>
      <c r="E2" s="33" t="s">
        <v>43</v>
      </c>
      <c r="F2" s="33"/>
      <c r="G2" s="33"/>
      <c r="H2" s="33"/>
      <c r="I2" s="33"/>
      <c r="J2" s="33"/>
      <c r="K2" s="33"/>
      <c r="L2" s="33"/>
      <c r="M2" s="33"/>
      <c r="N2" s="33"/>
    </row>
    <row r="3" spans="5:14" ht="20.25" customHeight="1">
      <c r="E3" s="34" t="s">
        <v>18</v>
      </c>
      <c r="F3" s="34"/>
      <c r="G3" s="34"/>
      <c r="H3" s="34"/>
      <c r="I3" s="34"/>
      <c r="J3" s="34"/>
      <c r="K3" s="34"/>
      <c r="L3" s="34"/>
      <c r="M3" s="34"/>
      <c r="N3" s="34"/>
    </row>
    <row r="4" spans="5:14" ht="18.75" customHeight="1">
      <c r="E4" s="33" t="s">
        <v>57</v>
      </c>
      <c r="F4" s="33"/>
      <c r="G4" s="33"/>
      <c r="H4" s="33"/>
      <c r="I4" s="33"/>
      <c r="J4" s="33"/>
      <c r="K4" s="33"/>
      <c r="L4" s="33"/>
      <c r="M4" s="33"/>
      <c r="N4" s="33"/>
    </row>
    <row r="5" spans="5:14" ht="18.75" customHeight="1">
      <c r="E5" s="37" t="s">
        <v>85</v>
      </c>
      <c r="F5" s="37"/>
      <c r="G5" s="37"/>
      <c r="H5" s="37"/>
      <c r="I5" s="37"/>
      <c r="J5" s="37"/>
      <c r="K5" s="37"/>
      <c r="L5" s="37"/>
      <c r="M5" s="37"/>
      <c r="N5" s="37"/>
    </row>
    <row r="6" spans="5:14" ht="15.75" customHeight="1">
      <c r="E6" s="37" t="s">
        <v>86</v>
      </c>
      <c r="F6" s="37"/>
      <c r="G6" s="37"/>
      <c r="H6" s="37"/>
      <c r="I6" s="37"/>
      <c r="J6" s="37"/>
      <c r="K6" s="37"/>
      <c r="L6" s="37"/>
      <c r="M6" s="37"/>
      <c r="N6" s="37"/>
    </row>
    <row r="7" ht="10.5" customHeight="1"/>
    <row r="8" spans="1:15" s="4" customFormat="1" ht="42" customHeight="1">
      <c r="A8" s="36" t="s">
        <v>0</v>
      </c>
      <c r="B8" s="36" t="s">
        <v>3</v>
      </c>
      <c r="C8" s="36" t="s">
        <v>4</v>
      </c>
      <c r="D8" s="36"/>
      <c r="E8" s="47" t="s">
        <v>5</v>
      </c>
      <c r="F8" s="48" t="s">
        <v>11</v>
      </c>
      <c r="G8" s="40" t="s">
        <v>44</v>
      </c>
      <c r="H8" s="41"/>
      <c r="I8" s="42"/>
      <c r="J8" s="48" t="s">
        <v>45</v>
      </c>
      <c r="K8" s="40" t="s">
        <v>10</v>
      </c>
      <c r="L8" s="41"/>
      <c r="M8" s="42"/>
      <c r="N8" s="43" t="s">
        <v>14</v>
      </c>
      <c r="O8" s="44"/>
    </row>
    <row r="9" spans="1:15" s="4" customFormat="1" ht="40.5" customHeight="1">
      <c r="A9" s="36"/>
      <c r="B9" s="36"/>
      <c r="C9" s="36"/>
      <c r="D9" s="36"/>
      <c r="E9" s="36"/>
      <c r="F9" s="49"/>
      <c r="G9" s="3" t="s">
        <v>17</v>
      </c>
      <c r="H9" s="6" t="s">
        <v>8</v>
      </c>
      <c r="I9" s="3" t="s">
        <v>9</v>
      </c>
      <c r="J9" s="49"/>
      <c r="K9" s="3" t="s">
        <v>12</v>
      </c>
      <c r="L9" s="3" t="s">
        <v>6</v>
      </c>
      <c r="M9" s="3" t="s">
        <v>13</v>
      </c>
      <c r="N9" s="45"/>
      <c r="O9" s="46"/>
    </row>
    <row r="10" spans="1:15" s="26" customFormat="1" ht="24.75" customHeight="1">
      <c r="A10" s="8">
        <v>1</v>
      </c>
      <c r="B10" s="16" t="s">
        <v>35</v>
      </c>
      <c r="C10" s="17" t="s">
        <v>36</v>
      </c>
      <c r="D10" s="18" t="s">
        <v>37</v>
      </c>
      <c r="E10" s="22" t="s">
        <v>38</v>
      </c>
      <c r="F10" s="27">
        <v>8</v>
      </c>
      <c r="G10" s="27">
        <v>8</v>
      </c>
      <c r="H10" s="13"/>
      <c r="I10" s="13">
        <v>8</v>
      </c>
      <c r="J10" s="13">
        <v>4.5</v>
      </c>
      <c r="K10" s="23">
        <f>ROUND((J10*7+I10*2+F10)/10,1)</f>
        <v>5.6</v>
      </c>
      <c r="L10" s="24" t="str">
        <f>IF(K10&gt;=8.5,"A",IF(K10&gt;=7,"B",IF(K10&gt;=5.5,"C",IF(K10&gt;=4,"D",IF(AND(K10&lt;4,K10&gt;=0),"F",IF(AND(F10="",I10="",J10=""),"I",IF(OR(F10&lt;&gt;"",I10&lt;&gt;"",J10&lt;&gt;""),"X","R")))))))</f>
        <v>C</v>
      </c>
      <c r="M10" s="25">
        <f>IF(L10="A",4,IF(L10="B",3,IF(L10="C",2,IF(L10="D",1,0))))</f>
        <v>2</v>
      </c>
      <c r="N10" s="7" t="str">
        <f>IF(L10="A","GIỎI",IF(L10="B","KHÁ",IF(L10="C","TB",IF(L10="D","TB YẾU","KÉM"))))</f>
        <v>TB</v>
      </c>
      <c r="O10" s="2" t="str">
        <f>IF(OR(K10&lt;4,J10&lt;=2),"KHÔNG ĐẠT","ĐẠT")</f>
        <v>ĐẠT</v>
      </c>
    </row>
    <row r="11" spans="2:10" ht="21" customHeight="1">
      <c r="B11" s="35" t="s">
        <v>56</v>
      </c>
      <c r="C11" s="35"/>
      <c r="D11" s="35"/>
      <c r="E11" s="35"/>
      <c r="F11" s="14"/>
      <c r="G11" s="15"/>
      <c r="H11" s="15"/>
      <c r="I11" s="15"/>
      <c r="J11" s="15"/>
    </row>
    <row r="12" spans="2:14" ht="15.75">
      <c r="B12" s="20" t="s">
        <v>46</v>
      </c>
      <c r="C12"/>
      <c r="D12" s="20"/>
      <c r="E12" s="33" t="s">
        <v>15</v>
      </c>
      <c r="F12" s="33"/>
      <c r="G12" s="33"/>
      <c r="H12" s="33" t="s">
        <v>16</v>
      </c>
      <c r="I12" s="33"/>
      <c r="J12" s="33"/>
      <c r="K12" s="20"/>
      <c r="L12" s="33" t="s">
        <v>47</v>
      </c>
      <c r="M12" s="33"/>
      <c r="N12" s="33"/>
    </row>
    <row r="13" spans="3:14" ht="15.75">
      <c r="C13" s="34"/>
      <c r="D13" s="34"/>
      <c r="E13" s="34"/>
      <c r="F13" s="1"/>
      <c r="H13" s="35"/>
      <c r="I13" s="35"/>
      <c r="J13" s="35"/>
      <c r="K13" s="35"/>
      <c r="L13" s="35"/>
      <c r="M13" s="35"/>
      <c r="N13" s="35"/>
    </row>
    <row r="14" spans="3:6" ht="15.75">
      <c r="C14" s="21"/>
      <c r="F14" s="1"/>
    </row>
    <row r="15" ht="15.75">
      <c r="F15" s="1"/>
    </row>
    <row r="16" ht="15.75">
      <c r="F16" s="1"/>
    </row>
    <row r="17" spans="2:14" ht="15.75">
      <c r="B17" s="33" t="s">
        <v>51</v>
      </c>
      <c r="C17" s="33"/>
      <c r="D17" s="11"/>
      <c r="E17" s="33" t="s">
        <v>49</v>
      </c>
      <c r="F17" s="33"/>
      <c r="G17" s="33"/>
      <c r="H17" s="33" t="s">
        <v>48</v>
      </c>
      <c r="I17" s="33"/>
      <c r="J17" s="33"/>
      <c r="K17" s="11"/>
      <c r="L17" s="20" t="s">
        <v>50</v>
      </c>
      <c r="M17" s="20"/>
      <c r="N17" s="20"/>
    </row>
    <row r="18" spans="2:13" ht="15.75">
      <c r="B18" s="9"/>
      <c r="C18" s="9"/>
      <c r="D18" s="9"/>
      <c r="E18" s="9"/>
      <c r="F18" s="11"/>
      <c r="G18" s="9"/>
      <c r="H18" s="9"/>
      <c r="I18" s="9"/>
      <c r="J18" s="9"/>
      <c r="K18" s="9"/>
      <c r="L18" s="10"/>
      <c r="M18" s="10"/>
    </row>
  </sheetData>
  <sheetProtection/>
  <mergeCells count="27">
    <mergeCell ref="K8:M8"/>
    <mergeCell ref="A1:D1"/>
    <mergeCell ref="E1:N1"/>
    <mergeCell ref="A2:D2"/>
    <mergeCell ref="E2:N2"/>
    <mergeCell ref="E3:N3"/>
    <mergeCell ref="E4:N4"/>
    <mergeCell ref="K13:N13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B17:C17"/>
    <mergeCell ref="E17:G17"/>
    <mergeCell ref="H17:J17"/>
    <mergeCell ref="N8:O9"/>
    <mergeCell ref="B11:E11"/>
    <mergeCell ref="E12:G12"/>
    <mergeCell ref="H12:J12"/>
    <mergeCell ref="L12:N12"/>
    <mergeCell ref="C13:E13"/>
    <mergeCell ref="H13:J13"/>
  </mergeCells>
  <printOptions/>
  <pageMargins left="0.26" right="0.33" top="0.75" bottom="0.75" header="0.3" footer="0.3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O18"/>
  <sheetViews>
    <sheetView tabSelected="1" zoomScalePageLayoutView="0" workbookViewId="0" topLeftCell="A1">
      <selection activeCell="R22" sqref="R22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2.7109375" style="1" customWidth="1"/>
    <col min="4" max="4" width="6.8515625" style="1" customWidth="1"/>
    <col min="5" max="5" width="11.140625" style="1" customWidth="1"/>
    <col min="6" max="6" width="9.7109375" style="12" customWidth="1"/>
    <col min="7" max="7" width="6.85156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7.7109375" style="1" customWidth="1"/>
    <col min="15" max="15" width="12.28125" style="1" customWidth="1"/>
    <col min="16" max="16384" width="9.140625" style="1" customWidth="1"/>
  </cols>
  <sheetData>
    <row r="1" spans="1:14" ht="15.75">
      <c r="A1" s="38" t="s">
        <v>1</v>
      </c>
      <c r="B1" s="38"/>
      <c r="C1" s="38"/>
      <c r="D1" s="38"/>
      <c r="E1" s="33" t="s">
        <v>7</v>
      </c>
      <c r="F1" s="33"/>
      <c r="G1" s="33"/>
      <c r="H1" s="33"/>
      <c r="I1" s="33"/>
      <c r="J1" s="33"/>
      <c r="K1" s="33"/>
      <c r="L1" s="33"/>
      <c r="M1" s="33"/>
      <c r="N1" s="33"/>
    </row>
    <row r="2" spans="1:14" ht="19.5" customHeight="1">
      <c r="A2" s="39" t="s">
        <v>2</v>
      </c>
      <c r="B2" s="39"/>
      <c r="C2" s="39"/>
      <c r="D2" s="39"/>
      <c r="E2" s="33" t="s">
        <v>43</v>
      </c>
      <c r="F2" s="33"/>
      <c r="G2" s="33"/>
      <c r="H2" s="33"/>
      <c r="I2" s="33"/>
      <c r="J2" s="33"/>
      <c r="K2" s="33"/>
      <c r="L2" s="33"/>
      <c r="M2" s="33"/>
      <c r="N2" s="33"/>
    </row>
    <row r="3" spans="5:14" ht="20.25" customHeight="1">
      <c r="E3" s="34" t="s">
        <v>18</v>
      </c>
      <c r="F3" s="34"/>
      <c r="G3" s="34"/>
      <c r="H3" s="34"/>
      <c r="I3" s="34"/>
      <c r="J3" s="34"/>
      <c r="K3" s="34"/>
      <c r="L3" s="34"/>
      <c r="M3" s="34"/>
      <c r="N3" s="34"/>
    </row>
    <row r="4" spans="5:14" ht="18.75" customHeight="1">
      <c r="E4" s="33" t="s">
        <v>87</v>
      </c>
      <c r="F4" s="33"/>
      <c r="G4" s="33"/>
      <c r="H4" s="33"/>
      <c r="I4" s="33"/>
      <c r="J4" s="33"/>
      <c r="K4" s="33"/>
      <c r="L4" s="33"/>
      <c r="M4" s="33"/>
      <c r="N4" s="33"/>
    </row>
    <row r="5" spans="5:14" ht="18.75" customHeight="1">
      <c r="E5" s="37" t="s">
        <v>65</v>
      </c>
      <c r="F5" s="37"/>
      <c r="G5" s="37"/>
      <c r="H5" s="37"/>
      <c r="I5" s="37"/>
      <c r="J5" s="37"/>
      <c r="K5" s="37"/>
      <c r="L5" s="37"/>
      <c r="M5" s="37"/>
      <c r="N5" s="37"/>
    </row>
    <row r="6" spans="5:14" ht="15.75" customHeight="1">
      <c r="E6" s="37" t="s">
        <v>64</v>
      </c>
      <c r="F6" s="37"/>
      <c r="G6" s="37"/>
      <c r="H6" s="37"/>
      <c r="I6" s="37"/>
      <c r="J6" s="37"/>
      <c r="K6" s="37"/>
      <c r="L6" s="37"/>
      <c r="M6" s="37"/>
      <c r="N6" s="37"/>
    </row>
    <row r="7" ht="10.5" customHeight="1"/>
    <row r="8" spans="1:15" s="4" customFormat="1" ht="42" customHeight="1">
      <c r="A8" s="36" t="s">
        <v>0</v>
      </c>
      <c r="B8" s="36" t="s">
        <v>3</v>
      </c>
      <c r="C8" s="36" t="s">
        <v>4</v>
      </c>
      <c r="D8" s="36"/>
      <c r="E8" s="47" t="s">
        <v>5</v>
      </c>
      <c r="F8" s="48" t="s">
        <v>11</v>
      </c>
      <c r="G8" s="40" t="s">
        <v>44</v>
      </c>
      <c r="H8" s="41"/>
      <c r="I8" s="42"/>
      <c r="J8" s="48" t="s">
        <v>45</v>
      </c>
      <c r="K8" s="40" t="s">
        <v>10</v>
      </c>
      <c r="L8" s="41"/>
      <c r="M8" s="42"/>
      <c r="N8" s="43" t="s">
        <v>14</v>
      </c>
      <c r="O8" s="44"/>
    </row>
    <row r="9" spans="1:15" s="4" customFormat="1" ht="40.5" customHeight="1">
      <c r="A9" s="36"/>
      <c r="B9" s="36"/>
      <c r="C9" s="36"/>
      <c r="D9" s="36"/>
      <c r="E9" s="36"/>
      <c r="F9" s="49"/>
      <c r="G9" s="3" t="s">
        <v>17</v>
      </c>
      <c r="H9" s="6" t="s">
        <v>8</v>
      </c>
      <c r="I9" s="3" t="s">
        <v>9</v>
      </c>
      <c r="J9" s="49"/>
      <c r="K9" s="3" t="s">
        <v>12</v>
      </c>
      <c r="L9" s="3" t="s">
        <v>6</v>
      </c>
      <c r="M9" s="3" t="s">
        <v>13</v>
      </c>
      <c r="N9" s="45"/>
      <c r="O9" s="46"/>
    </row>
    <row r="10" spans="1:15" s="26" customFormat="1" ht="24.75" customHeight="1">
      <c r="A10" s="8">
        <v>1</v>
      </c>
      <c r="B10" s="16" t="s">
        <v>31</v>
      </c>
      <c r="C10" s="17" t="s">
        <v>32</v>
      </c>
      <c r="D10" s="18" t="s">
        <v>33</v>
      </c>
      <c r="E10" s="22" t="s">
        <v>34</v>
      </c>
      <c r="F10" s="27">
        <v>10</v>
      </c>
      <c r="G10" s="27">
        <v>8</v>
      </c>
      <c r="H10" s="13"/>
      <c r="I10" s="13">
        <f>G10</f>
        <v>8</v>
      </c>
      <c r="J10" s="13">
        <v>6.5</v>
      </c>
      <c r="K10" s="23">
        <f>ROUND((J10*7+I10*2+F10)/10,1)</f>
        <v>7.2</v>
      </c>
      <c r="L10" s="24" t="str">
        <f>IF(K10&gt;=8.5,"A",IF(K10&gt;=7,"B",IF(K10&gt;=5.5,"C",IF(K10&gt;=4,"D",IF(AND(K10&lt;4,K10&gt;=0),"F",IF(AND(F10="",I10="",J10=""),"I",IF(OR(F10&lt;&gt;"",I10&lt;&gt;"",J10&lt;&gt;""),"X","R")))))))</f>
        <v>B</v>
      </c>
      <c r="M10" s="25">
        <f>IF(L10="A",4,IF(L10="B",3,IF(L10="C",2,IF(L10="D",1,0))))</f>
        <v>3</v>
      </c>
      <c r="N10" s="7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2:10" ht="21" customHeight="1">
      <c r="B11" s="35" t="s">
        <v>56</v>
      </c>
      <c r="C11" s="35"/>
      <c r="D11" s="35"/>
      <c r="E11" s="35"/>
      <c r="F11" s="14"/>
      <c r="G11" s="15"/>
      <c r="H11" s="15"/>
      <c r="I11" s="15"/>
      <c r="J11" s="15"/>
    </row>
    <row r="12" spans="2:14" ht="15.75">
      <c r="B12" s="20" t="s">
        <v>46</v>
      </c>
      <c r="C12" s="32"/>
      <c r="D12" s="20"/>
      <c r="E12" s="33" t="s">
        <v>15</v>
      </c>
      <c r="F12" s="33"/>
      <c r="G12" s="33"/>
      <c r="H12" s="33" t="s">
        <v>16</v>
      </c>
      <c r="I12" s="33"/>
      <c r="J12" s="33"/>
      <c r="K12" s="20"/>
      <c r="L12" s="33" t="s">
        <v>47</v>
      </c>
      <c r="M12" s="33"/>
      <c r="N12" s="33"/>
    </row>
    <row r="13" spans="3:14" ht="15.75">
      <c r="C13" s="34"/>
      <c r="D13" s="34"/>
      <c r="E13" s="34"/>
      <c r="F13" s="1"/>
      <c r="H13" s="35"/>
      <c r="I13" s="35"/>
      <c r="J13" s="35"/>
      <c r="K13" s="35"/>
      <c r="L13" s="35"/>
      <c r="M13" s="35"/>
      <c r="N13" s="35"/>
    </row>
    <row r="14" spans="3:6" ht="15.75">
      <c r="C14" s="21"/>
      <c r="F14" s="1"/>
    </row>
    <row r="15" ht="15.75">
      <c r="F15" s="1"/>
    </row>
    <row r="16" ht="15.75">
      <c r="F16" s="1"/>
    </row>
    <row r="17" spans="2:14" ht="15.75">
      <c r="B17" s="33" t="s">
        <v>51</v>
      </c>
      <c r="C17" s="33"/>
      <c r="D17" s="11"/>
      <c r="E17" s="33" t="s">
        <v>49</v>
      </c>
      <c r="F17" s="33"/>
      <c r="G17" s="33"/>
      <c r="H17" s="33" t="s">
        <v>48</v>
      </c>
      <c r="I17" s="33"/>
      <c r="J17" s="33"/>
      <c r="K17" s="11"/>
      <c r="L17" s="20" t="s">
        <v>50</v>
      </c>
      <c r="M17" s="20"/>
      <c r="N17" s="20"/>
    </row>
    <row r="18" spans="2:13" ht="15.75">
      <c r="B18" s="9"/>
      <c r="C18" s="9"/>
      <c r="D18" s="9"/>
      <c r="E18" s="9"/>
      <c r="F18" s="11"/>
      <c r="G18" s="9"/>
      <c r="H18" s="9"/>
      <c r="I18" s="9"/>
      <c r="J18" s="9"/>
      <c r="K18" s="9"/>
      <c r="L18" s="10"/>
      <c r="M18" s="10"/>
    </row>
  </sheetData>
  <sheetProtection/>
  <mergeCells count="27">
    <mergeCell ref="B17:C17"/>
    <mergeCell ref="E17:G17"/>
    <mergeCell ref="H17:J17"/>
    <mergeCell ref="N8:O9"/>
    <mergeCell ref="B11:E11"/>
    <mergeCell ref="E12:G12"/>
    <mergeCell ref="H12:J12"/>
    <mergeCell ref="L12:N12"/>
    <mergeCell ref="C13:E13"/>
    <mergeCell ref="H13:J13"/>
    <mergeCell ref="K13:N13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1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7.140625" style="1" customWidth="1"/>
    <col min="4" max="4" width="6.8515625" style="1" customWidth="1"/>
    <col min="5" max="5" width="11.140625" style="1" customWidth="1"/>
    <col min="6" max="6" width="9.7109375" style="12" customWidth="1"/>
    <col min="7" max="7" width="7.5742187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38" t="s">
        <v>1</v>
      </c>
      <c r="B1" s="38"/>
      <c r="C1" s="38"/>
      <c r="D1" s="38"/>
      <c r="E1" s="33" t="s">
        <v>7</v>
      </c>
      <c r="F1" s="33"/>
      <c r="G1" s="33"/>
      <c r="H1" s="33"/>
      <c r="I1" s="33"/>
      <c r="J1" s="33"/>
      <c r="K1" s="33"/>
      <c r="L1" s="33"/>
      <c r="M1" s="33"/>
      <c r="N1" s="33"/>
    </row>
    <row r="2" spans="1:14" ht="19.5" customHeight="1">
      <c r="A2" s="39" t="s">
        <v>2</v>
      </c>
      <c r="B2" s="39"/>
      <c r="C2" s="39"/>
      <c r="D2" s="39"/>
      <c r="E2" s="33" t="s">
        <v>43</v>
      </c>
      <c r="F2" s="33"/>
      <c r="G2" s="33"/>
      <c r="H2" s="33"/>
      <c r="I2" s="33"/>
      <c r="J2" s="33"/>
      <c r="K2" s="33"/>
      <c r="L2" s="33"/>
      <c r="M2" s="33"/>
      <c r="N2" s="33"/>
    </row>
    <row r="3" spans="5:14" ht="20.25" customHeight="1">
      <c r="E3" s="34" t="s">
        <v>18</v>
      </c>
      <c r="F3" s="34"/>
      <c r="G3" s="34"/>
      <c r="H3" s="34"/>
      <c r="I3" s="34"/>
      <c r="J3" s="34"/>
      <c r="K3" s="34"/>
      <c r="L3" s="34"/>
      <c r="M3" s="34"/>
      <c r="N3" s="34"/>
    </row>
    <row r="4" spans="5:14" ht="18.75" customHeight="1">
      <c r="E4" s="33" t="s">
        <v>57</v>
      </c>
      <c r="F4" s="33"/>
      <c r="G4" s="33"/>
      <c r="H4" s="33"/>
      <c r="I4" s="33"/>
      <c r="J4" s="33"/>
      <c r="K4" s="33"/>
      <c r="L4" s="33"/>
      <c r="M4" s="33"/>
      <c r="N4" s="33"/>
    </row>
    <row r="5" spans="5:14" ht="18.75" customHeight="1">
      <c r="E5" s="37" t="s">
        <v>59</v>
      </c>
      <c r="F5" s="37"/>
      <c r="G5" s="37"/>
      <c r="H5" s="37"/>
      <c r="I5" s="37"/>
      <c r="J5" s="37"/>
      <c r="K5" s="37"/>
      <c r="L5" s="37"/>
      <c r="M5" s="37"/>
      <c r="N5" s="37"/>
    </row>
    <row r="6" spans="5:14" ht="15.75" customHeight="1">
      <c r="E6" s="37" t="s">
        <v>60</v>
      </c>
      <c r="F6" s="37"/>
      <c r="G6" s="37"/>
      <c r="H6" s="37"/>
      <c r="I6" s="37"/>
      <c r="J6" s="37"/>
      <c r="K6" s="37"/>
      <c r="L6" s="37"/>
      <c r="M6" s="37"/>
      <c r="N6" s="37"/>
    </row>
    <row r="7" ht="10.5" customHeight="1"/>
    <row r="8" spans="1:15" s="4" customFormat="1" ht="42" customHeight="1">
      <c r="A8" s="36" t="s">
        <v>0</v>
      </c>
      <c r="B8" s="36" t="s">
        <v>3</v>
      </c>
      <c r="C8" s="36" t="s">
        <v>4</v>
      </c>
      <c r="D8" s="36"/>
      <c r="E8" s="47" t="s">
        <v>5</v>
      </c>
      <c r="F8" s="48" t="s">
        <v>11</v>
      </c>
      <c r="G8" s="40" t="s">
        <v>44</v>
      </c>
      <c r="H8" s="41"/>
      <c r="I8" s="42"/>
      <c r="J8" s="48" t="s">
        <v>45</v>
      </c>
      <c r="K8" s="40" t="s">
        <v>10</v>
      </c>
      <c r="L8" s="41"/>
      <c r="M8" s="42"/>
      <c r="N8" s="43" t="s">
        <v>14</v>
      </c>
      <c r="O8" s="44"/>
    </row>
    <row r="9" spans="1:15" s="4" customFormat="1" ht="40.5" customHeight="1">
      <c r="A9" s="36"/>
      <c r="B9" s="36"/>
      <c r="C9" s="36"/>
      <c r="D9" s="36"/>
      <c r="E9" s="36"/>
      <c r="F9" s="49"/>
      <c r="G9" s="3" t="s">
        <v>17</v>
      </c>
      <c r="H9" s="6" t="s">
        <v>8</v>
      </c>
      <c r="I9" s="3" t="s">
        <v>9</v>
      </c>
      <c r="J9" s="49"/>
      <c r="K9" s="3" t="s">
        <v>12</v>
      </c>
      <c r="L9" s="3" t="s">
        <v>6</v>
      </c>
      <c r="M9" s="3" t="s">
        <v>13</v>
      </c>
      <c r="N9" s="45"/>
      <c r="O9" s="46"/>
    </row>
    <row r="10" spans="1:15" s="26" customFormat="1" ht="24.75" customHeight="1">
      <c r="A10" s="8">
        <v>1</v>
      </c>
      <c r="B10" s="16" t="s">
        <v>19</v>
      </c>
      <c r="C10" s="17" t="s">
        <v>20</v>
      </c>
      <c r="D10" s="18" t="s">
        <v>21</v>
      </c>
      <c r="E10" s="22" t="s">
        <v>22</v>
      </c>
      <c r="F10" s="19">
        <v>8</v>
      </c>
      <c r="G10" s="19">
        <v>8</v>
      </c>
      <c r="H10" s="13">
        <v>8</v>
      </c>
      <c r="I10" s="13">
        <f aca="true" t="shared" si="0" ref="I10:I15">(H10+G10)/2</f>
        <v>8</v>
      </c>
      <c r="J10" s="13">
        <v>7.5</v>
      </c>
      <c r="K10" s="23">
        <f aca="true" t="shared" si="1" ref="K10:K15">ROUND((J10*7+I10*2+F10)/10,1)</f>
        <v>7.7</v>
      </c>
      <c r="L10" s="24" t="str">
        <f aca="true" t="shared" si="2" ref="L10:L15">IF(K10&gt;=8.5,"A",IF(K10&gt;=7,"B",IF(K10&gt;=5.5,"C",IF(K10&gt;=4,"D",IF(AND(K10&lt;4,K10&gt;=0),"F",IF(AND(F10="",I10="",J10=""),"I",IF(OR(F10&lt;&gt;"",I10&lt;&gt;"",J10&lt;&gt;""),"X","R")))))))</f>
        <v>B</v>
      </c>
      <c r="M10" s="25">
        <f aca="true" t="shared" si="3" ref="M10:M15">IF(L10="A",4,IF(L10="B",3,IF(L10="C",2,IF(L10="D",1,0))))</f>
        <v>3</v>
      </c>
      <c r="N10" s="7" t="str">
        <f aca="true" t="shared" si="4" ref="N10:N15">IF(L10="A","GIỎI",IF(L10="B","KHÁ",IF(L10="C","TB",IF(L10="D","TB YẾU","KÉM"))))</f>
        <v>KHÁ</v>
      </c>
      <c r="O10" s="2" t="str">
        <f aca="true" t="shared" si="5" ref="O10:O15">IF(OR(K10&lt;4,J10&lt;=2),"KHÔNG ĐẠT","ĐẠT")</f>
        <v>ĐẠT</v>
      </c>
    </row>
    <row r="11" spans="1:15" s="26" customFormat="1" ht="24.75" customHeight="1">
      <c r="A11" s="8">
        <v>2</v>
      </c>
      <c r="B11" s="16" t="s">
        <v>23</v>
      </c>
      <c r="C11" s="17" t="s">
        <v>24</v>
      </c>
      <c r="D11" s="18" t="s">
        <v>25</v>
      </c>
      <c r="E11" s="22" t="s">
        <v>26</v>
      </c>
      <c r="F11" s="19">
        <v>8</v>
      </c>
      <c r="G11" s="19">
        <v>7</v>
      </c>
      <c r="H11" s="13">
        <v>8</v>
      </c>
      <c r="I11" s="13">
        <f t="shared" si="0"/>
        <v>7.5</v>
      </c>
      <c r="J11" s="13">
        <v>6.5</v>
      </c>
      <c r="K11" s="23">
        <f t="shared" si="1"/>
        <v>6.9</v>
      </c>
      <c r="L11" s="24" t="str">
        <f t="shared" si="2"/>
        <v>C</v>
      </c>
      <c r="M11" s="25">
        <f t="shared" si="3"/>
        <v>2</v>
      </c>
      <c r="N11" s="7" t="str">
        <f t="shared" si="4"/>
        <v>TB</v>
      </c>
      <c r="O11" s="2" t="str">
        <f t="shared" si="5"/>
        <v>ĐẠT</v>
      </c>
    </row>
    <row r="12" spans="1:15" s="26" customFormat="1" ht="24.75" customHeight="1">
      <c r="A12" s="8">
        <v>3</v>
      </c>
      <c r="B12" s="16" t="s">
        <v>27</v>
      </c>
      <c r="C12" s="17" t="s">
        <v>28</v>
      </c>
      <c r="D12" s="18" t="s">
        <v>29</v>
      </c>
      <c r="E12" s="22" t="s">
        <v>30</v>
      </c>
      <c r="F12" s="19">
        <v>7</v>
      </c>
      <c r="G12" s="19">
        <v>8</v>
      </c>
      <c r="H12" s="13">
        <v>8</v>
      </c>
      <c r="I12" s="13">
        <f t="shared" si="0"/>
        <v>8</v>
      </c>
      <c r="J12" s="13">
        <v>7.5</v>
      </c>
      <c r="K12" s="23">
        <f t="shared" si="1"/>
        <v>7.6</v>
      </c>
      <c r="L12" s="24" t="str">
        <f t="shared" si="2"/>
        <v>B</v>
      </c>
      <c r="M12" s="25">
        <f t="shared" si="3"/>
        <v>3</v>
      </c>
      <c r="N12" s="7" t="str">
        <f t="shared" si="4"/>
        <v>KHÁ</v>
      </c>
      <c r="O12" s="2" t="str">
        <f t="shared" si="5"/>
        <v>ĐẠT</v>
      </c>
    </row>
    <row r="13" spans="1:15" s="26" customFormat="1" ht="24.75" customHeight="1">
      <c r="A13" s="8">
        <v>4</v>
      </c>
      <c r="B13" s="16" t="s">
        <v>31</v>
      </c>
      <c r="C13" s="17" t="s">
        <v>32</v>
      </c>
      <c r="D13" s="18" t="s">
        <v>33</v>
      </c>
      <c r="E13" s="22" t="s">
        <v>34</v>
      </c>
      <c r="F13" s="19">
        <v>8</v>
      </c>
      <c r="G13" s="19">
        <v>8</v>
      </c>
      <c r="H13" s="13">
        <v>8</v>
      </c>
      <c r="I13" s="13">
        <f t="shared" si="0"/>
        <v>8</v>
      </c>
      <c r="J13" s="13">
        <v>6</v>
      </c>
      <c r="K13" s="23">
        <f t="shared" si="1"/>
        <v>6.6</v>
      </c>
      <c r="L13" s="24" t="str">
        <f t="shared" si="2"/>
        <v>C</v>
      </c>
      <c r="M13" s="25">
        <f t="shared" si="3"/>
        <v>2</v>
      </c>
      <c r="N13" s="7" t="str">
        <f t="shared" si="4"/>
        <v>TB</v>
      </c>
      <c r="O13" s="2" t="str">
        <f t="shared" si="5"/>
        <v>ĐẠT</v>
      </c>
    </row>
    <row r="14" spans="1:15" s="26" customFormat="1" ht="24.75" customHeight="1">
      <c r="A14" s="8">
        <v>5</v>
      </c>
      <c r="B14" s="16" t="s">
        <v>35</v>
      </c>
      <c r="C14" s="17" t="s">
        <v>36</v>
      </c>
      <c r="D14" s="18" t="s">
        <v>37</v>
      </c>
      <c r="E14" s="22" t="s">
        <v>38</v>
      </c>
      <c r="F14" s="19">
        <v>7</v>
      </c>
      <c r="G14" s="19">
        <v>7</v>
      </c>
      <c r="H14" s="13">
        <v>7</v>
      </c>
      <c r="I14" s="13">
        <f t="shared" si="0"/>
        <v>7</v>
      </c>
      <c r="J14" s="13">
        <v>7.5</v>
      </c>
      <c r="K14" s="23">
        <f t="shared" si="1"/>
        <v>7.4</v>
      </c>
      <c r="L14" s="24" t="str">
        <f t="shared" si="2"/>
        <v>B</v>
      </c>
      <c r="M14" s="25">
        <f t="shared" si="3"/>
        <v>3</v>
      </c>
      <c r="N14" s="7" t="str">
        <f t="shared" si="4"/>
        <v>KHÁ</v>
      </c>
      <c r="O14" s="2" t="str">
        <f t="shared" si="5"/>
        <v>ĐẠT</v>
      </c>
    </row>
    <row r="15" spans="1:15" s="26" customFormat="1" ht="24.75" customHeight="1">
      <c r="A15" s="8">
        <v>6</v>
      </c>
      <c r="B15" s="16" t="s">
        <v>39</v>
      </c>
      <c r="C15" s="17" t="s">
        <v>40</v>
      </c>
      <c r="D15" s="18" t="s">
        <v>41</v>
      </c>
      <c r="E15" s="22" t="s">
        <v>42</v>
      </c>
      <c r="F15" s="19">
        <v>7</v>
      </c>
      <c r="G15" s="19">
        <v>8</v>
      </c>
      <c r="H15" s="13">
        <v>8</v>
      </c>
      <c r="I15" s="13">
        <f t="shared" si="0"/>
        <v>8</v>
      </c>
      <c r="J15" s="13">
        <v>7.5</v>
      </c>
      <c r="K15" s="23">
        <f t="shared" si="1"/>
        <v>7.6</v>
      </c>
      <c r="L15" s="24" t="str">
        <f t="shared" si="2"/>
        <v>B</v>
      </c>
      <c r="M15" s="25">
        <f t="shared" si="3"/>
        <v>3</v>
      </c>
      <c r="N15" s="7" t="str">
        <f t="shared" si="4"/>
        <v>KHÁ</v>
      </c>
      <c r="O15" s="2" t="str">
        <f t="shared" si="5"/>
        <v>ĐẠT</v>
      </c>
    </row>
    <row r="16" spans="2:10" ht="21" customHeight="1">
      <c r="B16" s="35" t="s">
        <v>52</v>
      </c>
      <c r="C16" s="35"/>
      <c r="D16" s="35"/>
      <c r="E16" s="35"/>
      <c r="F16" s="14"/>
      <c r="G16" s="15"/>
      <c r="H16" s="15"/>
      <c r="I16" s="15"/>
      <c r="J16" s="15"/>
    </row>
    <row r="17" spans="2:14" ht="15.75">
      <c r="B17" s="20" t="s">
        <v>46</v>
      </c>
      <c r="C17"/>
      <c r="D17" s="20"/>
      <c r="E17" s="33" t="s">
        <v>15</v>
      </c>
      <c r="F17" s="33"/>
      <c r="G17" s="33"/>
      <c r="H17" s="33" t="s">
        <v>16</v>
      </c>
      <c r="I17" s="33"/>
      <c r="J17" s="33"/>
      <c r="K17" s="20"/>
      <c r="L17" s="33" t="s">
        <v>47</v>
      </c>
      <c r="M17" s="33"/>
      <c r="N17" s="33"/>
    </row>
    <row r="18" spans="3:14" ht="15.75">
      <c r="C18" s="34"/>
      <c r="D18" s="34"/>
      <c r="E18" s="34"/>
      <c r="F18" s="1"/>
      <c r="H18" s="35"/>
      <c r="I18" s="35"/>
      <c r="J18" s="35"/>
      <c r="K18" s="35"/>
      <c r="L18" s="35"/>
      <c r="M18" s="35"/>
      <c r="N18" s="35"/>
    </row>
    <row r="19" spans="3:6" ht="15.75">
      <c r="C19" s="21"/>
      <c r="F19" s="1"/>
    </row>
    <row r="20" ht="15.75">
      <c r="F20" s="1"/>
    </row>
    <row r="21" ht="15.75">
      <c r="F21" s="1"/>
    </row>
    <row r="22" spans="2:14" ht="15.75">
      <c r="B22" s="33" t="s">
        <v>51</v>
      </c>
      <c r="C22" s="33"/>
      <c r="D22" s="11"/>
      <c r="E22" s="33" t="s">
        <v>49</v>
      </c>
      <c r="F22" s="33"/>
      <c r="G22" s="33"/>
      <c r="H22" s="33" t="s">
        <v>48</v>
      </c>
      <c r="I22" s="33"/>
      <c r="J22" s="33"/>
      <c r="K22" s="11"/>
      <c r="L22" s="20" t="s">
        <v>50</v>
      </c>
      <c r="M22" s="20"/>
      <c r="N22" s="20"/>
    </row>
    <row r="23" spans="2:13" ht="15.75">
      <c r="B23" s="9"/>
      <c r="C23" s="9"/>
      <c r="D23" s="9"/>
      <c r="E23" s="9"/>
      <c r="F23" s="11"/>
      <c r="G23" s="9"/>
      <c r="H23" s="9"/>
      <c r="I23" s="9"/>
      <c r="J23" s="9"/>
      <c r="K23" s="9"/>
      <c r="L23" s="10"/>
      <c r="M23" s="10"/>
    </row>
  </sheetData>
  <sheetProtection/>
  <mergeCells count="27">
    <mergeCell ref="A1:D1"/>
    <mergeCell ref="E1:N1"/>
    <mergeCell ref="A2:D2"/>
    <mergeCell ref="E2:N2"/>
    <mergeCell ref="E3:N3"/>
    <mergeCell ref="E4:N4"/>
    <mergeCell ref="A8:A9"/>
    <mergeCell ref="B8:B9"/>
    <mergeCell ref="C8:D9"/>
    <mergeCell ref="E8:E9"/>
    <mergeCell ref="F8:F9"/>
    <mergeCell ref="G8:I8"/>
    <mergeCell ref="L17:N17"/>
    <mergeCell ref="C18:E18"/>
    <mergeCell ref="H18:J18"/>
    <mergeCell ref="K18:N18"/>
    <mergeCell ref="N8:O9"/>
    <mergeCell ref="E5:N5"/>
    <mergeCell ref="E6:N6"/>
    <mergeCell ref="J8:J9"/>
    <mergeCell ref="K8:M8"/>
    <mergeCell ref="B22:C22"/>
    <mergeCell ref="E22:G22"/>
    <mergeCell ref="H22:J22"/>
    <mergeCell ref="B16:E16"/>
    <mergeCell ref="E17:G17"/>
    <mergeCell ref="H17:J17"/>
  </mergeCells>
  <printOptions/>
  <pageMargins left="0.5" right="0.2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7.140625" style="1" customWidth="1"/>
    <col min="4" max="4" width="6.8515625" style="1" customWidth="1"/>
    <col min="5" max="5" width="10.28125" style="1" customWidth="1"/>
    <col min="6" max="6" width="9.7109375" style="12" customWidth="1"/>
    <col min="7" max="7" width="7.5742187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7.7109375" style="1" customWidth="1"/>
    <col min="15" max="15" width="13.28125" style="1" customWidth="1"/>
    <col min="16" max="16384" width="9.140625" style="1" customWidth="1"/>
  </cols>
  <sheetData>
    <row r="1" spans="1:14" ht="15.75">
      <c r="A1" s="38" t="s">
        <v>1</v>
      </c>
      <c r="B1" s="38"/>
      <c r="C1" s="38"/>
      <c r="D1" s="38"/>
      <c r="E1" s="33" t="s">
        <v>7</v>
      </c>
      <c r="F1" s="33"/>
      <c r="G1" s="33"/>
      <c r="H1" s="33"/>
      <c r="I1" s="33"/>
      <c r="J1" s="33"/>
      <c r="K1" s="33"/>
      <c r="L1" s="33"/>
      <c r="M1" s="33"/>
      <c r="N1" s="33"/>
    </row>
    <row r="2" spans="1:14" ht="19.5" customHeight="1">
      <c r="A2" s="39" t="s">
        <v>2</v>
      </c>
      <c r="B2" s="39"/>
      <c r="C2" s="39"/>
      <c r="D2" s="39"/>
      <c r="E2" s="33" t="s">
        <v>43</v>
      </c>
      <c r="F2" s="33"/>
      <c r="G2" s="33"/>
      <c r="H2" s="33"/>
      <c r="I2" s="33"/>
      <c r="J2" s="33"/>
      <c r="K2" s="33"/>
      <c r="L2" s="33"/>
      <c r="M2" s="33"/>
      <c r="N2" s="33"/>
    </row>
    <row r="3" spans="5:14" ht="20.25" customHeight="1">
      <c r="E3" s="34" t="s">
        <v>18</v>
      </c>
      <c r="F3" s="34"/>
      <c r="G3" s="34"/>
      <c r="H3" s="34"/>
      <c r="I3" s="34"/>
      <c r="J3" s="34"/>
      <c r="K3" s="34"/>
      <c r="L3" s="34"/>
      <c r="M3" s="34"/>
      <c r="N3" s="34"/>
    </row>
    <row r="4" spans="5:14" ht="18.75" customHeight="1">
      <c r="E4" s="33" t="s">
        <v>57</v>
      </c>
      <c r="F4" s="33"/>
      <c r="G4" s="33"/>
      <c r="H4" s="33"/>
      <c r="I4" s="33"/>
      <c r="J4" s="33"/>
      <c r="K4" s="33"/>
      <c r="L4" s="33"/>
      <c r="M4" s="33"/>
      <c r="N4" s="33"/>
    </row>
    <row r="5" spans="5:14" ht="18.75" customHeight="1">
      <c r="E5" s="37" t="s">
        <v>62</v>
      </c>
      <c r="F5" s="37"/>
      <c r="G5" s="37"/>
      <c r="H5" s="37"/>
      <c r="I5" s="37"/>
      <c r="J5" s="37"/>
      <c r="K5" s="37"/>
      <c r="L5" s="37"/>
      <c r="M5" s="37"/>
      <c r="N5" s="37"/>
    </row>
    <row r="6" spans="5:14" ht="15.75" customHeight="1">
      <c r="E6" s="37" t="s">
        <v>63</v>
      </c>
      <c r="F6" s="37"/>
      <c r="G6" s="37"/>
      <c r="H6" s="37"/>
      <c r="I6" s="37"/>
      <c r="J6" s="37"/>
      <c r="K6" s="37"/>
      <c r="L6" s="37"/>
      <c r="M6" s="37"/>
      <c r="N6" s="37"/>
    </row>
    <row r="7" ht="10.5" customHeight="1"/>
    <row r="8" spans="1:15" s="4" customFormat="1" ht="42" customHeight="1">
      <c r="A8" s="36" t="s">
        <v>0</v>
      </c>
      <c r="B8" s="36" t="s">
        <v>3</v>
      </c>
      <c r="C8" s="36" t="s">
        <v>4</v>
      </c>
      <c r="D8" s="36"/>
      <c r="E8" s="47" t="s">
        <v>5</v>
      </c>
      <c r="F8" s="48" t="s">
        <v>11</v>
      </c>
      <c r="G8" s="40" t="s">
        <v>53</v>
      </c>
      <c r="H8" s="41"/>
      <c r="I8" s="42"/>
      <c r="J8" s="48" t="s">
        <v>54</v>
      </c>
      <c r="K8" s="40" t="s">
        <v>10</v>
      </c>
      <c r="L8" s="41"/>
      <c r="M8" s="42"/>
      <c r="N8" s="43" t="s">
        <v>14</v>
      </c>
      <c r="O8" s="44"/>
    </row>
    <row r="9" spans="1:15" s="4" customFormat="1" ht="40.5" customHeight="1">
      <c r="A9" s="36"/>
      <c r="B9" s="36"/>
      <c r="C9" s="36"/>
      <c r="D9" s="36"/>
      <c r="E9" s="36"/>
      <c r="F9" s="49"/>
      <c r="G9" s="3" t="s">
        <v>17</v>
      </c>
      <c r="H9" s="6" t="s">
        <v>8</v>
      </c>
      <c r="I9" s="3" t="s">
        <v>9</v>
      </c>
      <c r="J9" s="49"/>
      <c r="K9" s="3" t="s">
        <v>12</v>
      </c>
      <c r="L9" s="3" t="s">
        <v>6</v>
      </c>
      <c r="M9" s="3" t="s">
        <v>13</v>
      </c>
      <c r="N9" s="45"/>
      <c r="O9" s="46"/>
    </row>
    <row r="10" spans="1:15" s="26" customFormat="1" ht="24.75" customHeight="1">
      <c r="A10" s="8">
        <v>1</v>
      </c>
      <c r="B10" s="16" t="s">
        <v>19</v>
      </c>
      <c r="C10" s="17" t="s">
        <v>20</v>
      </c>
      <c r="D10" s="18" t="s">
        <v>21</v>
      </c>
      <c r="E10" s="22" t="s">
        <v>22</v>
      </c>
      <c r="F10" s="27">
        <v>8</v>
      </c>
      <c r="G10" s="27">
        <v>8.5</v>
      </c>
      <c r="H10" s="13"/>
      <c r="I10" s="13">
        <f aca="true" t="shared" si="0" ref="I10:I15">G10</f>
        <v>8.5</v>
      </c>
      <c r="J10" s="13">
        <v>7</v>
      </c>
      <c r="K10" s="23">
        <f aca="true" t="shared" si="1" ref="K10:K15">ROUND((J10*6+I10*3+F10)/10,1)</f>
        <v>7.6</v>
      </c>
      <c r="L10" s="24" t="str">
        <f aca="true" t="shared" si="2" ref="L10:L15">IF(K10&gt;=8.5,"A",IF(K10&gt;=7,"B",IF(K10&gt;=5.5,"C",IF(K10&gt;=4,"D",IF(AND(K10&lt;4,K10&gt;=0),"F",IF(AND(F10="",I10="",J10=""),"I",IF(OR(F10&lt;&gt;"",I10&lt;&gt;"",J10&lt;&gt;""),"X","R")))))))</f>
        <v>B</v>
      </c>
      <c r="M10" s="25">
        <f aca="true" t="shared" si="3" ref="M10:M15">IF(L10="A",4,IF(L10="B",3,IF(L10="C",2,IF(L10="D",1,0))))</f>
        <v>3</v>
      </c>
      <c r="N10" s="7" t="str">
        <f aca="true" t="shared" si="4" ref="N10:N15">IF(L10="A","GIỎI",IF(L10="B","KHÁ",IF(L10="C","TB",IF(L10="D","TB YẾU","KÉM"))))</f>
        <v>KHÁ</v>
      </c>
      <c r="O10" s="2" t="str">
        <f aca="true" t="shared" si="5" ref="O10:O15">IF(OR(K10&lt;4,J10&lt;=2),"KHÔNG ĐẠT","ĐẠT")</f>
        <v>ĐẠT</v>
      </c>
    </row>
    <row r="11" spans="1:15" s="26" customFormat="1" ht="24.75" customHeight="1">
      <c r="A11" s="8">
        <v>2</v>
      </c>
      <c r="B11" s="16" t="s">
        <v>23</v>
      </c>
      <c r="C11" s="17" t="s">
        <v>24</v>
      </c>
      <c r="D11" s="18" t="s">
        <v>25</v>
      </c>
      <c r="E11" s="22" t="s">
        <v>26</v>
      </c>
      <c r="F11" s="27">
        <v>8</v>
      </c>
      <c r="G11" s="27">
        <v>8.5</v>
      </c>
      <c r="H11" s="13"/>
      <c r="I11" s="13">
        <f t="shared" si="0"/>
        <v>8.5</v>
      </c>
      <c r="J11" s="13">
        <v>6</v>
      </c>
      <c r="K11" s="23">
        <f t="shared" si="1"/>
        <v>7</v>
      </c>
      <c r="L11" s="24" t="str">
        <f t="shared" si="2"/>
        <v>B</v>
      </c>
      <c r="M11" s="25">
        <f t="shared" si="3"/>
        <v>3</v>
      </c>
      <c r="N11" s="7" t="str">
        <f t="shared" si="4"/>
        <v>KHÁ</v>
      </c>
      <c r="O11" s="2" t="str">
        <f t="shared" si="5"/>
        <v>ĐẠT</v>
      </c>
    </row>
    <row r="12" spans="1:15" s="26" customFormat="1" ht="24.75" customHeight="1">
      <c r="A12" s="8">
        <v>3</v>
      </c>
      <c r="B12" s="16" t="s">
        <v>27</v>
      </c>
      <c r="C12" s="17" t="s">
        <v>28</v>
      </c>
      <c r="D12" s="18" t="s">
        <v>29</v>
      </c>
      <c r="E12" s="22" t="s">
        <v>30</v>
      </c>
      <c r="F12" s="27">
        <v>7.5</v>
      </c>
      <c r="G12" s="27">
        <v>8.5</v>
      </c>
      <c r="H12" s="13"/>
      <c r="I12" s="13">
        <f t="shared" si="0"/>
        <v>8.5</v>
      </c>
      <c r="J12" s="13">
        <v>7</v>
      </c>
      <c r="K12" s="23">
        <f t="shared" si="1"/>
        <v>7.5</v>
      </c>
      <c r="L12" s="24" t="str">
        <f t="shared" si="2"/>
        <v>B</v>
      </c>
      <c r="M12" s="25">
        <f t="shared" si="3"/>
        <v>3</v>
      </c>
      <c r="N12" s="7" t="str">
        <f t="shared" si="4"/>
        <v>KHÁ</v>
      </c>
      <c r="O12" s="2" t="str">
        <f t="shared" si="5"/>
        <v>ĐẠT</v>
      </c>
    </row>
    <row r="13" spans="1:15" s="26" customFormat="1" ht="24.75" customHeight="1">
      <c r="A13" s="8">
        <v>4</v>
      </c>
      <c r="B13" s="16" t="s">
        <v>31</v>
      </c>
      <c r="C13" s="17" t="s">
        <v>32</v>
      </c>
      <c r="D13" s="18" t="s">
        <v>33</v>
      </c>
      <c r="E13" s="22" t="s">
        <v>34</v>
      </c>
      <c r="F13" s="27">
        <v>8</v>
      </c>
      <c r="G13" s="27">
        <v>8.5</v>
      </c>
      <c r="H13" s="13"/>
      <c r="I13" s="13">
        <f t="shared" si="0"/>
        <v>8.5</v>
      </c>
      <c r="J13" s="13">
        <v>7.5</v>
      </c>
      <c r="K13" s="23">
        <f t="shared" si="1"/>
        <v>7.9</v>
      </c>
      <c r="L13" s="24" t="str">
        <f t="shared" si="2"/>
        <v>B</v>
      </c>
      <c r="M13" s="25">
        <f t="shared" si="3"/>
        <v>3</v>
      </c>
      <c r="N13" s="7" t="str">
        <f t="shared" si="4"/>
        <v>KHÁ</v>
      </c>
      <c r="O13" s="2" t="str">
        <f t="shared" si="5"/>
        <v>ĐẠT</v>
      </c>
    </row>
    <row r="14" spans="1:15" s="26" customFormat="1" ht="24.75" customHeight="1">
      <c r="A14" s="8">
        <v>5</v>
      </c>
      <c r="B14" s="16" t="s">
        <v>35</v>
      </c>
      <c r="C14" s="17" t="s">
        <v>36</v>
      </c>
      <c r="D14" s="18" t="s">
        <v>37</v>
      </c>
      <c r="E14" s="22" t="s">
        <v>38</v>
      </c>
      <c r="F14" s="27">
        <v>8</v>
      </c>
      <c r="G14" s="27">
        <v>8.5</v>
      </c>
      <c r="H14" s="13"/>
      <c r="I14" s="13">
        <f t="shared" si="0"/>
        <v>8.5</v>
      </c>
      <c r="J14" s="13">
        <v>8.5</v>
      </c>
      <c r="K14" s="23">
        <f t="shared" si="1"/>
        <v>8.5</v>
      </c>
      <c r="L14" s="24" t="str">
        <f t="shared" si="2"/>
        <v>A</v>
      </c>
      <c r="M14" s="25">
        <f t="shared" si="3"/>
        <v>4</v>
      </c>
      <c r="N14" s="7" t="str">
        <f t="shared" si="4"/>
        <v>GIỎI</v>
      </c>
      <c r="O14" s="2" t="str">
        <f t="shared" si="5"/>
        <v>ĐẠT</v>
      </c>
    </row>
    <row r="15" spans="1:15" s="26" customFormat="1" ht="24.75" customHeight="1">
      <c r="A15" s="8">
        <v>6</v>
      </c>
      <c r="B15" s="16" t="s">
        <v>39</v>
      </c>
      <c r="C15" s="17" t="s">
        <v>40</v>
      </c>
      <c r="D15" s="18" t="s">
        <v>41</v>
      </c>
      <c r="E15" s="22" t="s">
        <v>42</v>
      </c>
      <c r="F15" s="27">
        <v>7.5</v>
      </c>
      <c r="G15" s="27">
        <v>8.5</v>
      </c>
      <c r="H15" s="13"/>
      <c r="I15" s="13">
        <f t="shared" si="0"/>
        <v>8.5</v>
      </c>
      <c r="J15" s="13">
        <v>8.5</v>
      </c>
      <c r="K15" s="23">
        <f t="shared" si="1"/>
        <v>8.4</v>
      </c>
      <c r="L15" s="24" t="str">
        <f t="shared" si="2"/>
        <v>B</v>
      </c>
      <c r="M15" s="25">
        <f t="shared" si="3"/>
        <v>3</v>
      </c>
      <c r="N15" s="7" t="str">
        <f t="shared" si="4"/>
        <v>KHÁ</v>
      </c>
      <c r="O15" s="2" t="str">
        <f t="shared" si="5"/>
        <v>ĐẠT</v>
      </c>
    </row>
    <row r="16" spans="2:10" ht="21" customHeight="1">
      <c r="B16" s="35" t="s">
        <v>52</v>
      </c>
      <c r="C16" s="35"/>
      <c r="D16" s="35"/>
      <c r="E16" s="35"/>
      <c r="F16" s="14"/>
      <c r="G16" s="15"/>
      <c r="H16" s="15"/>
      <c r="I16" s="15"/>
      <c r="J16" s="15"/>
    </row>
    <row r="17" spans="2:14" ht="15.75">
      <c r="B17" s="20" t="s">
        <v>46</v>
      </c>
      <c r="C17"/>
      <c r="D17" s="20"/>
      <c r="E17" s="33" t="s">
        <v>15</v>
      </c>
      <c r="F17" s="33"/>
      <c r="G17" s="33"/>
      <c r="H17" s="33" t="s">
        <v>16</v>
      </c>
      <c r="I17" s="33"/>
      <c r="J17" s="33"/>
      <c r="K17" s="20"/>
      <c r="L17" s="33" t="s">
        <v>47</v>
      </c>
      <c r="M17" s="33"/>
      <c r="N17" s="33"/>
    </row>
    <row r="18" spans="3:14" ht="15.75">
      <c r="C18" s="34"/>
      <c r="D18" s="34"/>
      <c r="E18" s="34"/>
      <c r="F18" s="1"/>
      <c r="H18" s="35"/>
      <c r="I18" s="35"/>
      <c r="J18" s="35"/>
      <c r="K18" s="35"/>
      <c r="L18" s="35"/>
      <c r="M18" s="35"/>
      <c r="N18" s="35"/>
    </row>
    <row r="19" spans="3:6" ht="15.75">
      <c r="C19" s="21"/>
      <c r="F19" s="1"/>
    </row>
    <row r="20" ht="15.75">
      <c r="F20" s="1"/>
    </row>
    <row r="21" ht="15.75">
      <c r="F21" s="1"/>
    </row>
    <row r="22" spans="2:14" ht="15.75">
      <c r="B22" s="33" t="s">
        <v>51</v>
      </c>
      <c r="C22" s="33"/>
      <c r="D22" s="11"/>
      <c r="E22" s="33" t="s">
        <v>49</v>
      </c>
      <c r="F22" s="33"/>
      <c r="G22" s="33"/>
      <c r="H22" s="33" t="s">
        <v>48</v>
      </c>
      <c r="I22" s="33"/>
      <c r="J22" s="33"/>
      <c r="K22" s="11"/>
      <c r="L22" s="20" t="s">
        <v>50</v>
      </c>
      <c r="M22" s="20"/>
      <c r="N22" s="20"/>
    </row>
    <row r="23" spans="2:13" ht="15.75">
      <c r="B23" s="9"/>
      <c r="C23" s="9"/>
      <c r="D23" s="9"/>
      <c r="E23" s="9"/>
      <c r="F23" s="11"/>
      <c r="G23" s="9"/>
      <c r="H23" s="9"/>
      <c r="I23" s="9"/>
      <c r="J23" s="9"/>
      <c r="K23" s="9"/>
      <c r="L23" s="10"/>
      <c r="M23" s="10"/>
    </row>
  </sheetData>
  <sheetProtection/>
  <mergeCells count="27">
    <mergeCell ref="B22:C22"/>
    <mergeCell ref="E22:G22"/>
    <mergeCell ref="H22:J22"/>
    <mergeCell ref="N8:O9"/>
    <mergeCell ref="B16:E16"/>
    <mergeCell ref="E17:G17"/>
    <mergeCell ref="H17:J17"/>
    <mergeCell ref="L17:N17"/>
    <mergeCell ref="C18:E18"/>
    <mergeCell ref="H18:J18"/>
    <mergeCell ref="K18:N18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35" right="0.17" top="0.75" bottom="0.7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S21" sqref="S21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7.140625" style="1" customWidth="1"/>
    <col min="4" max="4" width="6.8515625" style="1" customWidth="1"/>
    <col min="5" max="5" width="11.140625" style="1" customWidth="1"/>
    <col min="6" max="6" width="9.7109375" style="12" customWidth="1"/>
    <col min="7" max="7" width="7.5742187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7.421875" style="1" customWidth="1"/>
    <col min="15" max="15" width="13.28125" style="1" customWidth="1"/>
    <col min="16" max="16384" width="9.140625" style="1" customWidth="1"/>
  </cols>
  <sheetData>
    <row r="1" spans="1:14" ht="15.75">
      <c r="A1" s="38" t="s">
        <v>1</v>
      </c>
      <c r="B1" s="38"/>
      <c r="C1" s="38"/>
      <c r="D1" s="38"/>
      <c r="E1" s="33" t="s">
        <v>7</v>
      </c>
      <c r="F1" s="33"/>
      <c r="G1" s="33"/>
      <c r="H1" s="33"/>
      <c r="I1" s="33"/>
      <c r="J1" s="33"/>
      <c r="K1" s="33"/>
      <c r="L1" s="33"/>
      <c r="M1" s="33"/>
      <c r="N1" s="33"/>
    </row>
    <row r="2" spans="1:14" ht="19.5" customHeight="1">
      <c r="A2" s="39" t="s">
        <v>2</v>
      </c>
      <c r="B2" s="39"/>
      <c r="C2" s="39"/>
      <c r="D2" s="39"/>
      <c r="E2" s="33" t="s">
        <v>43</v>
      </c>
      <c r="F2" s="33"/>
      <c r="G2" s="33"/>
      <c r="H2" s="33"/>
      <c r="I2" s="33"/>
      <c r="J2" s="33"/>
      <c r="K2" s="33"/>
      <c r="L2" s="33"/>
      <c r="M2" s="33"/>
      <c r="N2" s="33"/>
    </row>
    <row r="3" spans="5:14" ht="20.25" customHeight="1">
      <c r="E3" s="34" t="s">
        <v>18</v>
      </c>
      <c r="F3" s="34"/>
      <c r="G3" s="34"/>
      <c r="H3" s="34"/>
      <c r="I3" s="34"/>
      <c r="J3" s="34"/>
      <c r="K3" s="34"/>
      <c r="L3" s="34"/>
      <c r="M3" s="34"/>
      <c r="N3" s="34"/>
    </row>
    <row r="4" spans="5:14" ht="18.75" customHeight="1">
      <c r="E4" s="33" t="s">
        <v>57</v>
      </c>
      <c r="F4" s="33"/>
      <c r="G4" s="33"/>
      <c r="H4" s="33"/>
      <c r="I4" s="33"/>
      <c r="J4" s="33"/>
      <c r="K4" s="33"/>
      <c r="L4" s="33"/>
      <c r="M4" s="33"/>
      <c r="N4" s="33"/>
    </row>
    <row r="5" spans="5:14" ht="18.75" customHeight="1">
      <c r="E5" s="37" t="s">
        <v>84</v>
      </c>
      <c r="F5" s="37"/>
      <c r="G5" s="37"/>
      <c r="H5" s="37"/>
      <c r="I5" s="37"/>
      <c r="J5" s="37"/>
      <c r="K5" s="37"/>
      <c r="L5" s="37"/>
      <c r="M5" s="37"/>
      <c r="N5" s="37"/>
    </row>
    <row r="6" spans="5:14" ht="15.75" customHeight="1">
      <c r="E6" s="37" t="s">
        <v>63</v>
      </c>
      <c r="F6" s="37"/>
      <c r="G6" s="37"/>
      <c r="H6" s="37"/>
      <c r="I6" s="37"/>
      <c r="J6" s="37"/>
      <c r="K6" s="37"/>
      <c r="L6" s="37"/>
      <c r="M6" s="37"/>
      <c r="N6" s="37"/>
    </row>
    <row r="7" ht="10.5" customHeight="1"/>
    <row r="8" spans="1:15" s="4" customFormat="1" ht="42" customHeight="1">
      <c r="A8" s="36" t="s">
        <v>0</v>
      </c>
      <c r="B8" s="36" t="s">
        <v>3</v>
      </c>
      <c r="C8" s="36" t="s">
        <v>4</v>
      </c>
      <c r="D8" s="36"/>
      <c r="E8" s="47" t="s">
        <v>5</v>
      </c>
      <c r="F8" s="48" t="s">
        <v>11</v>
      </c>
      <c r="G8" s="40" t="s">
        <v>53</v>
      </c>
      <c r="H8" s="41"/>
      <c r="I8" s="42"/>
      <c r="J8" s="48" t="s">
        <v>54</v>
      </c>
      <c r="K8" s="40" t="s">
        <v>10</v>
      </c>
      <c r="L8" s="41"/>
      <c r="M8" s="42"/>
      <c r="N8" s="43" t="s">
        <v>14</v>
      </c>
      <c r="O8" s="44"/>
    </row>
    <row r="9" spans="1:15" s="4" customFormat="1" ht="40.5" customHeight="1">
      <c r="A9" s="36"/>
      <c r="B9" s="36"/>
      <c r="C9" s="36"/>
      <c r="D9" s="36"/>
      <c r="E9" s="36"/>
      <c r="F9" s="49"/>
      <c r="G9" s="3" t="s">
        <v>80</v>
      </c>
      <c r="H9" s="6" t="s">
        <v>8</v>
      </c>
      <c r="I9" s="3" t="s">
        <v>9</v>
      </c>
      <c r="J9" s="49"/>
      <c r="K9" s="3" t="s">
        <v>12</v>
      </c>
      <c r="L9" s="3" t="s">
        <v>6</v>
      </c>
      <c r="M9" s="3" t="s">
        <v>13</v>
      </c>
      <c r="N9" s="45"/>
      <c r="O9" s="46"/>
    </row>
    <row r="10" spans="1:15" s="26" customFormat="1" ht="24.75" customHeight="1">
      <c r="A10" s="8">
        <v>1</v>
      </c>
      <c r="B10" s="16" t="s">
        <v>19</v>
      </c>
      <c r="C10" s="17" t="s">
        <v>20</v>
      </c>
      <c r="D10" s="18" t="s">
        <v>21</v>
      </c>
      <c r="E10" s="22" t="s">
        <v>22</v>
      </c>
      <c r="F10" s="27">
        <v>8.5</v>
      </c>
      <c r="G10" s="27">
        <v>8.3</v>
      </c>
      <c r="H10" s="13"/>
      <c r="I10" s="13">
        <f aca="true" t="shared" si="0" ref="I10:I15">G10</f>
        <v>8.3</v>
      </c>
      <c r="J10" s="13">
        <v>7.5</v>
      </c>
      <c r="K10" s="23">
        <f aca="true" t="shared" si="1" ref="K10:K15">ROUND((J10*6+I10*3+F10)/10,1)</f>
        <v>7.8</v>
      </c>
      <c r="L10" s="24" t="str">
        <f aca="true" t="shared" si="2" ref="L10:L15">IF(K10&gt;=8.5,"A",IF(K10&gt;=7,"B",IF(K10&gt;=5.5,"C",IF(K10&gt;=4,"D",IF(AND(K10&lt;4,K10&gt;=0),"F",IF(AND(F10="",I10="",J10=""),"I",IF(OR(F10&lt;&gt;"",I10&lt;&gt;"",J10&lt;&gt;""),"X","R")))))))</f>
        <v>B</v>
      </c>
      <c r="M10" s="25">
        <f aca="true" t="shared" si="3" ref="M10:M15">IF(L10="A",4,IF(L10="B",3,IF(L10="C",2,IF(L10="D",1,0))))</f>
        <v>3</v>
      </c>
      <c r="N10" s="7" t="str">
        <f aca="true" t="shared" si="4" ref="N10:N15">IF(L10="A","GIỎI",IF(L10="B","KHÁ",IF(L10="C","TB",IF(L10="D","TB YẾU","KÉM"))))</f>
        <v>KHÁ</v>
      </c>
      <c r="O10" s="2" t="str">
        <f aca="true" t="shared" si="5" ref="O10:O15">IF(OR(K10&lt;4,J10&lt;=2),"KHÔNG ĐẠT","ĐẠT")</f>
        <v>ĐẠT</v>
      </c>
    </row>
    <row r="11" spans="1:15" s="26" customFormat="1" ht="24.75" customHeight="1">
      <c r="A11" s="8">
        <v>2</v>
      </c>
      <c r="B11" s="16" t="s">
        <v>23</v>
      </c>
      <c r="C11" s="17" t="s">
        <v>24</v>
      </c>
      <c r="D11" s="18" t="s">
        <v>25</v>
      </c>
      <c r="E11" s="22" t="s">
        <v>26</v>
      </c>
      <c r="F11" s="27">
        <v>8</v>
      </c>
      <c r="G11" s="27">
        <v>8.6</v>
      </c>
      <c r="H11" s="13"/>
      <c r="I11" s="13">
        <f t="shared" si="0"/>
        <v>8.6</v>
      </c>
      <c r="J11" s="13">
        <v>7.5</v>
      </c>
      <c r="K11" s="23">
        <f t="shared" si="1"/>
        <v>7.9</v>
      </c>
      <c r="L11" s="24" t="str">
        <f t="shared" si="2"/>
        <v>B</v>
      </c>
      <c r="M11" s="25">
        <f t="shared" si="3"/>
        <v>3</v>
      </c>
      <c r="N11" s="7" t="str">
        <f t="shared" si="4"/>
        <v>KHÁ</v>
      </c>
      <c r="O11" s="2" t="str">
        <f t="shared" si="5"/>
        <v>ĐẠT</v>
      </c>
    </row>
    <row r="12" spans="1:15" s="26" customFormat="1" ht="24.75" customHeight="1">
      <c r="A12" s="8">
        <v>3</v>
      </c>
      <c r="B12" s="16" t="s">
        <v>27</v>
      </c>
      <c r="C12" s="17" t="s">
        <v>28</v>
      </c>
      <c r="D12" s="18" t="s">
        <v>29</v>
      </c>
      <c r="E12" s="22" t="s">
        <v>30</v>
      </c>
      <c r="F12" s="27">
        <v>8.5</v>
      </c>
      <c r="G12" s="27">
        <v>8.6</v>
      </c>
      <c r="H12" s="13"/>
      <c r="I12" s="13">
        <f t="shared" si="0"/>
        <v>8.6</v>
      </c>
      <c r="J12" s="13">
        <v>8.5</v>
      </c>
      <c r="K12" s="23">
        <f t="shared" si="1"/>
        <v>8.5</v>
      </c>
      <c r="L12" s="24" t="str">
        <f t="shared" si="2"/>
        <v>A</v>
      </c>
      <c r="M12" s="25">
        <f t="shared" si="3"/>
        <v>4</v>
      </c>
      <c r="N12" s="7" t="str">
        <f t="shared" si="4"/>
        <v>GIỎI</v>
      </c>
      <c r="O12" s="2" t="str">
        <f t="shared" si="5"/>
        <v>ĐẠT</v>
      </c>
    </row>
    <row r="13" spans="1:15" s="26" customFormat="1" ht="24.75" customHeight="1">
      <c r="A13" s="8">
        <v>4</v>
      </c>
      <c r="B13" s="16" t="s">
        <v>31</v>
      </c>
      <c r="C13" s="17" t="s">
        <v>32</v>
      </c>
      <c r="D13" s="18" t="s">
        <v>33</v>
      </c>
      <c r="E13" s="22" t="s">
        <v>34</v>
      </c>
      <c r="F13" s="27">
        <v>8</v>
      </c>
      <c r="G13" s="27">
        <v>8.3</v>
      </c>
      <c r="H13" s="13"/>
      <c r="I13" s="13">
        <f t="shared" si="0"/>
        <v>8.3</v>
      </c>
      <c r="J13" s="13">
        <v>8</v>
      </c>
      <c r="K13" s="23">
        <f t="shared" si="1"/>
        <v>8.1</v>
      </c>
      <c r="L13" s="24" t="str">
        <f t="shared" si="2"/>
        <v>B</v>
      </c>
      <c r="M13" s="25">
        <f t="shared" si="3"/>
        <v>3</v>
      </c>
      <c r="N13" s="7" t="str">
        <f t="shared" si="4"/>
        <v>KHÁ</v>
      </c>
      <c r="O13" s="2" t="str">
        <f t="shared" si="5"/>
        <v>ĐẠT</v>
      </c>
    </row>
    <row r="14" spans="1:15" s="26" customFormat="1" ht="24.75" customHeight="1">
      <c r="A14" s="8">
        <v>5</v>
      </c>
      <c r="B14" s="16" t="s">
        <v>35</v>
      </c>
      <c r="C14" s="17" t="s">
        <v>36</v>
      </c>
      <c r="D14" s="18" t="s">
        <v>37</v>
      </c>
      <c r="E14" s="22" t="s">
        <v>38</v>
      </c>
      <c r="F14" s="27">
        <v>8</v>
      </c>
      <c r="G14" s="27">
        <v>8.6</v>
      </c>
      <c r="H14" s="13"/>
      <c r="I14" s="13">
        <f t="shared" si="0"/>
        <v>8.6</v>
      </c>
      <c r="J14" s="13">
        <v>8</v>
      </c>
      <c r="K14" s="23">
        <f t="shared" si="1"/>
        <v>8.2</v>
      </c>
      <c r="L14" s="24" t="str">
        <f t="shared" si="2"/>
        <v>B</v>
      </c>
      <c r="M14" s="25">
        <f t="shared" si="3"/>
        <v>3</v>
      </c>
      <c r="N14" s="7" t="str">
        <f t="shared" si="4"/>
        <v>KHÁ</v>
      </c>
      <c r="O14" s="2" t="str">
        <f t="shared" si="5"/>
        <v>ĐẠT</v>
      </c>
    </row>
    <row r="15" spans="1:15" s="26" customFormat="1" ht="24.75" customHeight="1">
      <c r="A15" s="8">
        <v>6</v>
      </c>
      <c r="B15" s="16" t="s">
        <v>39</v>
      </c>
      <c r="C15" s="17" t="s">
        <v>40</v>
      </c>
      <c r="D15" s="18" t="s">
        <v>41</v>
      </c>
      <c r="E15" s="22" t="s">
        <v>42</v>
      </c>
      <c r="F15" s="27">
        <v>7.5</v>
      </c>
      <c r="G15" s="27">
        <v>8</v>
      </c>
      <c r="H15" s="13"/>
      <c r="I15" s="13">
        <f t="shared" si="0"/>
        <v>8</v>
      </c>
      <c r="J15" s="13">
        <v>8.5</v>
      </c>
      <c r="K15" s="23">
        <f t="shared" si="1"/>
        <v>8.3</v>
      </c>
      <c r="L15" s="24" t="str">
        <f t="shared" si="2"/>
        <v>B</v>
      </c>
      <c r="M15" s="25">
        <f t="shared" si="3"/>
        <v>3</v>
      </c>
      <c r="N15" s="7" t="str">
        <f t="shared" si="4"/>
        <v>KHÁ</v>
      </c>
      <c r="O15" s="2" t="str">
        <f t="shared" si="5"/>
        <v>ĐẠT</v>
      </c>
    </row>
    <row r="16" spans="2:10" ht="21" customHeight="1">
      <c r="B16" s="35" t="s">
        <v>52</v>
      </c>
      <c r="C16" s="35"/>
      <c r="D16" s="35"/>
      <c r="E16" s="35"/>
      <c r="F16" s="14"/>
      <c r="G16" s="15"/>
      <c r="H16" s="15"/>
      <c r="I16" s="15"/>
      <c r="J16" s="15"/>
    </row>
    <row r="17" spans="2:14" ht="15.75">
      <c r="B17" s="20" t="s">
        <v>46</v>
      </c>
      <c r="C17"/>
      <c r="D17" s="20"/>
      <c r="E17" s="33" t="s">
        <v>15</v>
      </c>
      <c r="F17" s="33"/>
      <c r="G17" s="33"/>
      <c r="H17" s="33" t="s">
        <v>16</v>
      </c>
      <c r="I17" s="33"/>
      <c r="J17" s="33"/>
      <c r="K17" s="20"/>
      <c r="L17" s="33" t="s">
        <v>47</v>
      </c>
      <c r="M17" s="33"/>
      <c r="N17" s="33"/>
    </row>
    <row r="18" spans="3:14" ht="15.75">
      <c r="C18" s="34"/>
      <c r="D18" s="34"/>
      <c r="E18" s="34"/>
      <c r="F18" s="1"/>
      <c r="H18" s="35"/>
      <c r="I18" s="35"/>
      <c r="J18" s="35"/>
      <c r="K18" s="35"/>
      <c r="L18" s="35"/>
      <c r="M18" s="35"/>
      <c r="N18" s="35"/>
    </row>
    <row r="19" spans="3:6" ht="15.75">
      <c r="C19" s="21"/>
      <c r="F19" s="1"/>
    </row>
    <row r="20" ht="15.75">
      <c r="F20" s="1"/>
    </row>
    <row r="21" ht="15.75">
      <c r="F21" s="1"/>
    </row>
    <row r="22" spans="2:14" ht="15.75">
      <c r="B22" s="33" t="s">
        <v>51</v>
      </c>
      <c r="C22" s="33"/>
      <c r="D22" s="11"/>
      <c r="E22" s="33" t="s">
        <v>49</v>
      </c>
      <c r="F22" s="33"/>
      <c r="G22" s="33"/>
      <c r="H22" s="33" t="s">
        <v>48</v>
      </c>
      <c r="I22" s="33"/>
      <c r="J22" s="33"/>
      <c r="K22" s="11"/>
      <c r="L22" s="20" t="s">
        <v>50</v>
      </c>
      <c r="M22" s="20"/>
      <c r="N22" s="20"/>
    </row>
    <row r="23" spans="2:13" ht="15.75">
      <c r="B23" s="9"/>
      <c r="C23" s="9"/>
      <c r="D23" s="9"/>
      <c r="E23" s="9"/>
      <c r="F23" s="11"/>
      <c r="G23" s="9"/>
      <c r="H23" s="9"/>
      <c r="I23" s="9"/>
      <c r="J23" s="9"/>
      <c r="K23" s="9"/>
      <c r="L23" s="10"/>
      <c r="M23" s="10"/>
    </row>
  </sheetData>
  <sheetProtection/>
  <mergeCells count="27">
    <mergeCell ref="B22:C22"/>
    <mergeCell ref="E22:G22"/>
    <mergeCell ref="H22:J22"/>
    <mergeCell ref="N8:O9"/>
    <mergeCell ref="B16:E16"/>
    <mergeCell ref="E17:G17"/>
    <mergeCell ref="H17:J17"/>
    <mergeCell ref="L17:N17"/>
    <mergeCell ref="C18:E18"/>
    <mergeCell ref="H18:J18"/>
    <mergeCell ref="K18:N18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24" right="0.24" top="0.75" bottom="0.7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K10" sqref="K10:K15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7.140625" style="1" customWidth="1"/>
    <col min="4" max="4" width="6.8515625" style="1" customWidth="1"/>
    <col min="5" max="5" width="11.140625" style="1" customWidth="1"/>
    <col min="6" max="6" width="9.7109375" style="12" customWidth="1"/>
    <col min="7" max="7" width="7.5742187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7.7109375" style="1" customWidth="1"/>
    <col min="15" max="15" width="13.28125" style="1" customWidth="1"/>
    <col min="16" max="16384" width="9.140625" style="1" customWidth="1"/>
  </cols>
  <sheetData>
    <row r="1" spans="1:14" ht="15.75">
      <c r="A1" s="38" t="s">
        <v>1</v>
      </c>
      <c r="B1" s="38"/>
      <c r="C1" s="38"/>
      <c r="D1" s="38"/>
      <c r="E1" s="33" t="s">
        <v>7</v>
      </c>
      <c r="F1" s="33"/>
      <c r="G1" s="33"/>
      <c r="H1" s="33"/>
      <c r="I1" s="33"/>
      <c r="J1" s="33"/>
      <c r="K1" s="33"/>
      <c r="L1" s="33"/>
      <c r="M1" s="33"/>
      <c r="N1" s="33"/>
    </row>
    <row r="2" spans="1:14" ht="19.5" customHeight="1">
      <c r="A2" s="39" t="s">
        <v>2</v>
      </c>
      <c r="B2" s="39"/>
      <c r="C2" s="39"/>
      <c r="D2" s="39"/>
      <c r="E2" s="33" t="s">
        <v>43</v>
      </c>
      <c r="F2" s="33"/>
      <c r="G2" s="33"/>
      <c r="H2" s="33"/>
      <c r="I2" s="33"/>
      <c r="J2" s="33"/>
      <c r="K2" s="33"/>
      <c r="L2" s="33"/>
      <c r="M2" s="33"/>
      <c r="N2" s="33"/>
    </row>
    <row r="3" spans="5:14" ht="20.25" customHeight="1">
      <c r="E3" s="34" t="s">
        <v>18</v>
      </c>
      <c r="F3" s="34"/>
      <c r="G3" s="34"/>
      <c r="H3" s="34"/>
      <c r="I3" s="34"/>
      <c r="J3" s="34"/>
      <c r="K3" s="34"/>
      <c r="L3" s="34"/>
      <c r="M3" s="34"/>
      <c r="N3" s="34"/>
    </row>
    <row r="4" spans="5:14" ht="18.75" customHeight="1">
      <c r="E4" s="33" t="s">
        <v>57</v>
      </c>
      <c r="F4" s="33"/>
      <c r="G4" s="33"/>
      <c r="H4" s="33"/>
      <c r="I4" s="33"/>
      <c r="J4" s="33"/>
      <c r="K4" s="33"/>
      <c r="L4" s="33"/>
      <c r="M4" s="33"/>
      <c r="N4" s="33"/>
    </row>
    <row r="5" spans="5:14" ht="18.75" customHeight="1">
      <c r="E5" s="37" t="s">
        <v>77</v>
      </c>
      <c r="F5" s="37"/>
      <c r="G5" s="37"/>
      <c r="H5" s="37"/>
      <c r="I5" s="37"/>
      <c r="J5" s="37"/>
      <c r="K5" s="37"/>
      <c r="L5" s="37"/>
      <c r="M5" s="37"/>
      <c r="N5" s="37"/>
    </row>
    <row r="6" spans="5:14" ht="15.75" customHeight="1">
      <c r="E6" s="37" t="s">
        <v>78</v>
      </c>
      <c r="F6" s="37"/>
      <c r="G6" s="37"/>
      <c r="H6" s="37"/>
      <c r="I6" s="37"/>
      <c r="J6" s="37"/>
      <c r="K6" s="37"/>
      <c r="L6" s="37"/>
      <c r="M6" s="37"/>
      <c r="N6" s="37"/>
    </row>
    <row r="7" ht="10.5" customHeight="1"/>
    <row r="8" spans="1:15" s="4" customFormat="1" ht="42" customHeight="1">
      <c r="A8" s="36" t="s">
        <v>0</v>
      </c>
      <c r="B8" s="36" t="s">
        <v>3</v>
      </c>
      <c r="C8" s="36" t="s">
        <v>4</v>
      </c>
      <c r="D8" s="36"/>
      <c r="E8" s="47" t="s">
        <v>5</v>
      </c>
      <c r="F8" s="48" t="s">
        <v>11</v>
      </c>
      <c r="G8" s="40" t="s">
        <v>53</v>
      </c>
      <c r="H8" s="41"/>
      <c r="I8" s="42"/>
      <c r="J8" s="48" t="s">
        <v>54</v>
      </c>
      <c r="K8" s="40" t="s">
        <v>10</v>
      </c>
      <c r="L8" s="41"/>
      <c r="M8" s="42"/>
      <c r="N8" s="43" t="s">
        <v>14</v>
      </c>
      <c r="O8" s="44"/>
    </row>
    <row r="9" spans="1:15" s="4" customFormat="1" ht="40.5" customHeight="1">
      <c r="A9" s="36"/>
      <c r="B9" s="36"/>
      <c r="C9" s="36"/>
      <c r="D9" s="36"/>
      <c r="E9" s="36"/>
      <c r="F9" s="49"/>
      <c r="G9" s="3" t="s">
        <v>17</v>
      </c>
      <c r="H9" s="6" t="s">
        <v>8</v>
      </c>
      <c r="I9" s="3" t="s">
        <v>9</v>
      </c>
      <c r="J9" s="49"/>
      <c r="K9" s="3" t="s">
        <v>12</v>
      </c>
      <c r="L9" s="3" t="s">
        <v>6</v>
      </c>
      <c r="M9" s="3" t="s">
        <v>13</v>
      </c>
      <c r="N9" s="45"/>
      <c r="O9" s="46"/>
    </row>
    <row r="10" spans="1:15" s="26" customFormat="1" ht="24.75" customHeight="1">
      <c r="A10" s="8">
        <v>1</v>
      </c>
      <c r="B10" s="16" t="s">
        <v>19</v>
      </c>
      <c r="C10" s="17" t="s">
        <v>20</v>
      </c>
      <c r="D10" s="18" t="s">
        <v>21</v>
      </c>
      <c r="E10" s="22" t="s">
        <v>22</v>
      </c>
      <c r="F10" s="27">
        <v>9</v>
      </c>
      <c r="G10" s="27">
        <v>7.5</v>
      </c>
      <c r="H10" s="13">
        <v>8.5</v>
      </c>
      <c r="I10" s="13">
        <f aca="true" t="shared" si="0" ref="I10:I15">(H10+G10*2)/3</f>
        <v>7.833333333333333</v>
      </c>
      <c r="J10" s="13">
        <v>9</v>
      </c>
      <c r="K10" s="23">
        <f aca="true" t="shared" si="1" ref="K10:K15">ROUND((J10*6+I10*3+F10)/10,1)</f>
        <v>8.7</v>
      </c>
      <c r="L10" s="24" t="str">
        <f aca="true" t="shared" si="2" ref="L10:L15">IF(K10&gt;=8.5,"A",IF(K10&gt;=7,"B",IF(K10&gt;=5.5,"C",IF(K10&gt;=4,"D",IF(AND(K10&lt;4,K10&gt;=0),"F",IF(AND(F10="",I10="",J10=""),"I",IF(OR(F10&lt;&gt;"",I10&lt;&gt;"",J10&lt;&gt;""),"X","R")))))))</f>
        <v>A</v>
      </c>
      <c r="M10" s="25">
        <f aca="true" t="shared" si="3" ref="M10:M15">IF(L10="A",4,IF(L10="B",3,IF(L10="C",2,IF(L10="D",1,0))))</f>
        <v>4</v>
      </c>
      <c r="N10" s="7" t="str">
        <f aca="true" t="shared" si="4" ref="N10:N15">IF(L10="A","GIỎI",IF(L10="B","KHÁ",IF(L10="C","TB",IF(L10="D","TB YẾU","KÉM"))))</f>
        <v>GIỎI</v>
      </c>
      <c r="O10" s="2" t="str">
        <f aca="true" t="shared" si="5" ref="O10:O15">IF(OR(K10&lt;4,J10&lt;=2),"KHÔNG ĐẠT","ĐẠT")</f>
        <v>ĐẠT</v>
      </c>
    </row>
    <row r="11" spans="1:15" s="26" customFormat="1" ht="24.75" customHeight="1">
      <c r="A11" s="8">
        <v>2</v>
      </c>
      <c r="B11" s="16" t="s">
        <v>23</v>
      </c>
      <c r="C11" s="17" t="s">
        <v>24</v>
      </c>
      <c r="D11" s="18" t="s">
        <v>25</v>
      </c>
      <c r="E11" s="22" t="s">
        <v>26</v>
      </c>
      <c r="F11" s="27">
        <v>9</v>
      </c>
      <c r="G11" s="27">
        <v>7.5</v>
      </c>
      <c r="H11" s="13">
        <v>7.5</v>
      </c>
      <c r="I11" s="13">
        <f t="shared" si="0"/>
        <v>7.5</v>
      </c>
      <c r="J11" s="13">
        <v>8.5</v>
      </c>
      <c r="K11" s="23">
        <f t="shared" si="1"/>
        <v>8.3</v>
      </c>
      <c r="L11" s="24" t="str">
        <f t="shared" si="2"/>
        <v>B</v>
      </c>
      <c r="M11" s="25">
        <f t="shared" si="3"/>
        <v>3</v>
      </c>
      <c r="N11" s="7" t="str">
        <f t="shared" si="4"/>
        <v>KHÁ</v>
      </c>
      <c r="O11" s="2" t="str">
        <f t="shared" si="5"/>
        <v>ĐẠT</v>
      </c>
    </row>
    <row r="12" spans="1:15" s="26" customFormat="1" ht="24.75" customHeight="1">
      <c r="A12" s="8">
        <v>3</v>
      </c>
      <c r="B12" s="16" t="s">
        <v>27</v>
      </c>
      <c r="C12" s="17" t="s">
        <v>28</v>
      </c>
      <c r="D12" s="18" t="s">
        <v>29</v>
      </c>
      <c r="E12" s="22" t="s">
        <v>30</v>
      </c>
      <c r="F12" s="27">
        <v>9</v>
      </c>
      <c r="G12" s="27">
        <v>8</v>
      </c>
      <c r="H12" s="13">
        <v>8.5</v>
      </c>
      <c r="I12" s="13">
        <f t="shared" si="0"/>
        <v>8.166666666666666</v>
      </c>
      <c r="J12" s="13">
        <v>9</v>
      </c>
      <c r="K12" s="23">
        <f t="shared" si="1"/>
        <v>8.8</v>
      </c>
      <c r="L12" s="24" t="str">
        <f t="shared" si="2"/>
        <v>A</v>
      </c>
      <c r="M12" s="25">
        <f t="shared" si="3"/>
        <v>4</v>
      </c>
      <c r="N12" s="7" t="str">
        <f t="shared" si="4"/>
        <v>GIỎI</v>
      </c>
      <c r="O12" s="2" t="str">
        <f t="shared" si="5"/>
        <v>ĐẠT</v>
      </c>
    </row>
    <row r="13" spans="1:15" s="26" customFormat="1" ht="24.75" customHeight="1">
      <c r="A13" s="8">
        <v>4</v>
      </c>
      <c r="B13" s="16" t="s">
        <v>31</v>
      </c>
      <c r="C13" s="17" t="s">
        <v>32</v>
      </c>
      <c r="D13" s="18" t="s">
        <v>33</v>
      </c>
      <c r="E13" s="22" t="s">
        <v>34</v>
      </c>
      <c r="F13" s="27">
        <v>9</v>
      </c>
      <c r="G13" s="27">
        <v>8.5</v>
      </c>
      <c r="H13" s="13">
        <v>8</v>
      </c>
      <c r="I13" s="13">
        <f t="shared" si="0"/>
        <v>8.333333333333334</v>
      </c>
      <c r="J13" s="13">
        <v>8.5</v>
      </c>
      <c r="K13" s="23">
        <f t="shared" si="1"/>
        <v>8.5</v>
      </c>
      <c r="L13" s="24" t="str">
        <f t="shared" si="2"/>
        <v>A</v>
      </c>
      <c r="M13" s="25">
        <f t="shared" si="3"/>
        <v>4</v>
      </c>
      <c r="N13" s="7" t="str">
        <f t="shared" si="4"/>
        <v>GIỎI</v>
      </c>
      <c r="O13" s="2" t="str">
        <f t="shared" si="5"/>
        <v>ĐẠT</v>
      </c>
    </row>
    <row r="14" spans="1:15" s="26" customFormat="1" ht="24.75" customHeight="1">
      <c r="A14" s="8">
        <v>5</v>
      </c>
      <c r="B14" s="16" t="s">
        <v>35</v>
      </c>
      <c r="C14" s="17" t="s">
        <v>36</v>
      </c>
      <c r="D14" s="18" t="s">
        <v>37</v>
      </c>
      <c r="E14" s="22" t="s">
        <v>38</v>
      </c>
      <c r="F14" s="27">
        <v>8</v>
      </c>
      <c r="G14" s="27">
        <v>7</v>
      </c>
      <c r="H14" s="13">
        <v>7.5</v>
      </c>
      <c r="I14" s="13">
        <f t="shared" si="0"/>
        <v>7.166666666666667</v>
      </c>
      <c r="J14" s="13">
        <v>8.5</v>
      </c>
      <c r="K14" s="23">
        <f t="shared" si="1"/>
        <v>8.1</v>
      </c>
      <c r="L14" s="24" t="str">
        <f t="shared" si="2"/>
        <v>B</v>
      </c>
      <c r="M14" s="25">
        <f t="shared" si="3"/>
        <v>3</v>
      </c>
      <c r="N14" s="7" t="str">
        <f t="shared" si="4"/>
        <v>KHÁ</v>
      </c>
      <c r="O14" s="2" t="str">
        <f t="shared" si="5"/>
        <v>ĐẠT</v>
      </c>
    </row>
    <row r="15" spans="1:15" s="26" customFormat="1" ht="24.75" customHeight="1">
      <c r="A15" s="8">
        <v>6</v>
      </c>
      <c r="B15" s="16" t="s">
        <v>39</v>
      </c>
      <c r="C15" s="17" t="s">
        <v>40</v>
      </c>
      <c r="D15" s="18" t="s">
        <v>41</v>
      </c>
      <c r="E15" s="22" t="s">
        <v>42</v>
      </c>
      <c r="F15" s="27">
        <v>8</v>
      </c>
      <c r="G15" s="27">
        <v>7</v>
      </c>
      <c r="H15" s="13">
        <v>8</v>
      </c>
      <c r="I15" s="13">
        <f t="shared" si="0"/>
        <v>7.333333333333333</v>
      </c>
      <c r="J15" s="13">
        <v>7.5</v>
      </c>
      <c r="K15" s="23">
        <f t="shared" si="1"/>
        <v>7.5</v>
      </c>
      <c r="L15" s="24" t="str">
        <f t="shared" si="2"/>
        <v>B</v>
      </c>
      <c r="M15" s="25">
        <f t="shared" si="3"/>
        <v>3</v>
      </c>
      <c r="N15" s="7" t="str">
        <f t="shared" si="4"/>
        <v>KHÁ</v>
      </c>
      <c r="O15" s="2" t="str">
        <f t="shared" si="5"/>
        <v>ĐẠT</v>
      </c>
    </row>
    <row r="16" spans="2:10" ht="21" customHeight="1">
      <c r="B16" s="35" t="s">
        <v>52</v>
      </c>
      <c r="C16" s="35"/>
      <c r="D16" s="35"/>
      <c r="E16" s="35"/>
      <c r="F16" s="14"/>
      <c r="G16" s="15"/>
      <c r="H16" s="15"/>
      <c r="I16" s="15"/>
      <c r="J16" s="15"/>
    </row>
    <row r="17" spans="2:14" ht="15.75">
      <c r="B17" s="20" t="s">
        <v>46</v>
      </c>
      <c r="C17"/>
      <c r="D17" s="20"/>
      <c r="E17" s="33" t="s">
        <v>15</v>
      </c>
      <c r="F17" s="33"/>
      <c r="G17" s="33"/>
      <c r="H17" s="33" t="s">
        <v>16</v>
      </c>
      <c r="I17" s="33"/>
      <c r="J17" s="33"/>
      <c r="K17" s="20"/>
      <c r="L17" s="33" t="s">
        <v>47</v>
      </c>
      <c r="M17" s="33"/>
      <c r="N17" s="33"/>
    </row>
    <row r="18" spans="3:14" ht="15.75">
      <c r="C18" s="34"/>
      <c r="D18" s="34"/>
      <c r="E18" s="34"/>
      <c r="F18" s="1"/>
      <c r="H18" s="35"/>
      <c r="I18" s="35"/>
      <c r="J18" s="35"/>
      <c r="K18" s="35"/>
      <c r="L18" s="35"/>
      <c r="M18" s="35"/>
      <c r="N18" s="35"/>
    </row>
    <row r="19" spans="3:6" ht="15.75">
      <c r="C19" s="21"/>
      <c r="F19" s="1"/>
    </row>
    <row r="20" ht="15.75">
      <c r="F20" s="1"/>
    </row>
    <row r="21" ht="15.75">
      <c r="F21" s="1"/>
    </row>
    <row r="22" spans="2:14" ht="15.75">
      <c r="B22" s="33" t="s">
        <v>51</v>
      </c>
      <c r="C22" s="33"/>
      <c r="D22" s="11"/>
      <c r="E22" s="33" t="s">
        <v>49</v>
      </c>
      <c r="F22" s="33"/>
      <c r="G22" s="33"/>
      <c r="H22" s="33" t="s">
        <v>48</v>
      </c>
      <c r="I22" s="33"/>
      <c r="J22" s="33"/>
      <c r="K22" s="11"/>
      <c r="L22" s="20" t="s">
        <v>50</v>
      </c>
      <c r="M22" s="20"/>
      <c r="N22" s="20"/>
    </row>
    <row r="23" spans="2:13" ht="15.75">
      <c r="B23" s="9"/>
      <c r="C23" s="9"/>
      <c r="D23" s="9"/>
      <c r="E23" s="9"/>
      <c r="F23" s="11"/>
      <c r="G23" s="9"/>
      <c r="H23" s="9"/>
      <c r="I23" s="9"/>
      <c r="J23" s="9"/>
      <c r="K23" s="9"/>
      <c r="L23" s="10"/>
      <c r="M23" s="10"/>
    </row>
  </sheetData>
  <sheetProtection/>
  <mergeCells count="27">
    <mergeCell ref="B22:C22"/>
    <mergeCell ref="E22:G22"/>
    <mergeCell ref="H22:J22"/>
    <mergeCell ref="N8:O9"/>
    <mergeCell ref="B16:E16"/>
    <mergeCell ref="E17:G17"/>
    <mergeCell ref="H17:J17"/>
    <mergeCell ref="L17:N17"/>
    <mergeCell ref="C18:E18"/>
    <mergeCell ref="H18:J18"/>
    <mergeCell ref="K18:N18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19" right="0.21" top="0.75" bottom="0.75" header="0.3" footer="0.3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7.140625" style="1" customWidth="1"/>
    <col min="4" max="4" width="6.8515625" style="1" customWidth="1"/>
    <col min="5" max="5" width="11.140625" style="1" customWidth="1"/>
    <col min="6" max="6" width="9.7109375" style="12" customWidth="1"/>
    <col min="7" max="7" width="6.85156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7.7109375" style="1" customWidth="1"/>
    <col min="15" max="15" width="12.28125" style="1" customWidth="1"/>
    <col min="16" max="16384" width="9.140625" style="1" customWidth="1"/>
  </cols>
  <sheetData>
    <row r="1" spans="1:14" ht="15.75">
      <c r="A1" s="38" t="s">
        <v>1</v>
      </c>
      <c r="B1" s="38"/>
      <c r="C1" s="38"/>
      <c r="D1" s="38"/>
      <c r="E1" s="33" t="s">
        <v>7</v>
      </c>
      <c r="F1" s="33"/>
      <c r="G1" s="33"/>
      <c r="H1" s="33"/>
      <c r="I1" s="33"/>
      <c r="J1" s="33"/>
      <c r="K1" s="33"/>
      <c r="L1" s="33"/>
      <c r="M1" s="33"/>
      <c r="N1" s="33"/>
    </row>
    <row r="2" spans="1:14" ht="19.5" customHeight="1">
      <c r="A2" s="39" t="s">
        <v>2</v>
      </c>
      <c r="B2" s="39"/>
      <c r="C2" s="39"/>
      <c r="D2" s="39"/>
      <c r="E2" s="33" t="s">
        <v>43</v>
      </c>
      <c r="F2" s="33"/>
      <c r="G2" s="33"/>
      <c r="H2" s="33"/>
      <c r="I2" s="33"/>
      <c r="J2" s="33"/>
      <c r="K2" s="33"/>
      <c r="L2" s="33"/>
      <c r="M2" s="33"/>
      <c r="N2" s="33"/>
    </row>
    <row r="3" spans="5:14" ht="20.25" customHeight="1">
      <c r="E3" s="34" t="s">
        <v>18</v>
      </c>
      <c r="F3" s="34"/>
      <c r="G3" s="34"/>
      <c r="H3" s="34"/>
      <c r="I3" s="34"/>
      <c r="J3" s="34"/>
      <c r="K3" s="34"/>
      <c r="L3" s="34"/>
      <c r="M3" s="34"/>
      <c r="N3" s="34"/>
    </row>
    <row r="4" spans="5:14" ht="18.75" customHeight="1">
      <c r="E4" s="33" t="s">
        <v>57</v>
      </c>
      <c r="F4" s="33"/>
      <c r="G4" s="33"/>
      <c r="H4" s="33"/>
      <c r="I4" s="33"/>
      <c r="J4" s="33"/>
      <c r="K4" s="33"/>
      <c r="L4" s="33"/>
      <c r="M4" s="33"/>
      <c r="N4" s="33"/>
    </row>
    <row r="5" spans="5:14" ht="18.75" customHeight="1">
      <c r="E5" s="37" t="s">
        <v>65</v>
      </c>
      <c r="F5" s="37"/>
      <c r="G5" s="37"/>
      <c r="H5" s="37"/>
      <c r="I5" s="37"/>
      <c r="J5" s="37"/>
      <c r="K5" s="37"/>
      <c r="L5" s="37"/>
      <c r="M5" s="37"/>
      <c r="N5" s="37"/>
    </row>
    <row r="6" spans="5:14" ht="15.75" customHeight="1">
      <c r="E6" s="37" t="s">
        <v>64</v>
      </c>
      <c r="F6" s="37"/>
      <c r="G6" s="37"/>
      <c r="H6" s="37"/>
      <c r="I6" s="37"/>
      <c r="J6" s="37"/>
      <c r="K6" s="37"/>
      <c r="L6" s="37"/>
      <c r="M6" s="37"/>
      <c r="N6" s="37"/>
    </row>
    <row r="7" ht="10.5" customHeight="1"/>
    <row r="8" spans="1:15" s="4" customFormat="1" ht="42" customHeight="1">
      <c r="A8" s="36" t="s">
        <v>0</v>
      </c>
      <c r="B8" s="36" t="s">
        <v>3</v>
      </c>
      <c r="C8" s="36" t="s">
        <v>4</v>
      </c>
      <c r="D8" s="36"/>
      <c r="E8" s="47" t="s">
        <v>5</v>
      </c>
      <c r="F8" s="48" t="s">
        <v>11</v>
      </c>
      <c r="G8" s="40" t="s">
        <v>44</v>
      </c>
      <c r="H8" s="41"/>
      <c r="I8" s="42"/>
      <c r="J8" s="48" t="s">
        <v>45</v>
      </c>
      <c r="K8" s="40" t="s">
        <v>10</v>
      </c>
      <c r="L8" s="41"/>
      <c r="M8" s="42"/>
      <c r="N8" s="43" t="s">
        <v>14</v>
      </c>
      <c r="O8" s="44"/>
    </row>
    <row r="9" spans="1:15" s="4" customFormat="1" ht="40.5" customHeight="1">
      <c r="A9" s="36"/>
      <c r="B9" s="36"/>
      <c r="C9" s="36"/>
      <c r="D9" s="36"/>
      <c r="E9" s="36"/>
      <c r="F9" s="49"/>
      <c r="G9" s="3" t="s">
        <v>17</v>
      </c>
      <c r="H9" s="6" t="s">
        <v>8</v>
      </c>
      <c r="I9" s="3" t="s">
        <v>9</v>
      </c>
      <c r="J9" s="49"/>
      <c r="K9" s="3" t="s">
        <v>12</v>
      </c>
      <c r="L9" s="3" t="s">
        <v>6</v>
      </c>
      <c r="M9" s="3" t="s">
        <v>13</v>
      </c>
      <c r="N9" s="45"/>
      <c r="O9" s="46"/>
    </row>
    <row r="10" spans="1:15" s="26" customFormat="1" ht="24.75" customHeight="1">
      <c r="A10" s="8">
        <v>1</v>
      </c>
      <c r="B10" s="16" t="s">
        <v>19</v>
      </c>
      <c r="C10" s="17" t="s">
        <v>20</v>
      </c>
      <c r="D10" s="18" t="s">
        <v>21</v>
      </c>
      <c r="E10" s="22" t="s">
        <v>22</v>
      </c>
      <c r="F10" s="27">
        <v>9</v>
      </c>
      <c r="G10" s="27">
        <v>8</v>
      </c>
      <c r="H10" s="13"/>
      <c r="I10" s="13">
        <f aca="true" t="shared" si="0" ref="I10:I15">G10</f>
        <v>8</v>
      </c>
      <c r="J10" s="13">
        <v>8</v>
      </c>
      <c r="K10" s="23">
        <f aca="true" t="shared" si="1" ref="K10:K15">ROUND((J10*7+I10*2+F10)/10,1)</f>
        <v>8.1</v>
      </c>
      <c r="L10" s="24" t="str">
        <f aca="true" t="shared" si="2" ref="L10:L15">IF(K10&gt;=8.5,"A",IF(K10&gt;=7,"B",IF(K10&gt;=5.5,"C",IF(K10&gt;=4,"D",IF(AND(K10&lt;4,K10&gt;=0),"F",IF(AND(F10="",I10="",J10=""),"I",IF(OR(F10&lt;&gt;"",I10&lt;&gt;"",J10&lt;&gt;""),"X","R")))))))</f>
        <v>B</v>
      </c>
      <c r="M10" s="25">
        <f aca="true" t="shared" si="3" ref="M10:M15">IF(L10="A",4,IF(L10="B",3,IF(L10="C",2,IF(L10="D",1,0))))</f>
        <v>3</v>
      </c>
      <c r="N10" s="7" t="str">
        <f aca="true" t="shared" si="4" ref="N10:N15">IF(L10="A","GIỎI",IF(L10="B","KHÁ",IF(L10="C","TB",IF(L10="D","TB YẾU","KÉM"))))</f>
        <v>KHÁ</v>
      </c>
      <c r="O10" s="2" t="str">
        <f aca="true" t="shared" si="5" ref="O10:O15">IF(OR(K10&lt;4,J10&lt;=2),"KHÔNG ĐẠT","ĐẠT")</f>
        <v>ĐẠT</v>
      </c>
    </row>
    <row r="11" spans="1:15" s="26" customFormat="1" ht="24.75" customHeight="1">
      <c r="A11" s="8">
        <v>2</v>
      </c>
      <c r="B11" s="16" t="s">
        <v>23</v>
      </c>
      <c r="C11" s="17" t="s">
        <v>24</v>
      </c>
      <c r="D11" s="18" t="s">
        <v>25</v>
      </c>
      <c r="E11" s="22" t="s">
        <v>26</v>
      </c>
      <c r="F11" s="27">
        <v>9</v>
      </c>
      <c r="G11" s="27">
        <v>7</v>
      </c>
      <c r="H11" s="13"/>
      <c r="I11" s="13">
        <f t="shared" si="0"/>
        <v>7</v>
      </c>
      <c r="J11" s="13">
        <v>7</v>
      </c>
      <c r="K11" s="23">
        <f t="shared" si="1"/>
        <v>7.2</v>
      </c>
      <c r="L11" s="24" t="str">
        <f t="shared" si="2"/>
        <v>B</v>
      </c>
      <c r="M11" s="25">
        <f t="shared" si="3"/>
        <v>3</v>
      </c>
      <c r="N11" s="7" t="str">
        <f t="shared" si="4"/>
        <v>KHÁ</v>
      </c>
      <c r="O11" s="2" t="str">
        <f t="shared" si="5"/>
        <v>ĐẠT</v>
      </c>
    </row>
    <row r="12" spans="1:15" s="26" customFormat="1" ht="24.75" customHeight="1">
      <c r="A12" s="8">
        <v>3</v>
      </c>
      <c r="B12" s="16" t="s">
        <v>27</v>
      </c>
      <c r="C12" s="17" t="s">
        <v>28</v>
      </c>
      <c r="D12" s="18" t="s">
        <v>29</v>
      </c>
      <c r="E12" s="22" t="s">
        <v>30</v>
      </c>
      <c r="F12" s="27">
        <v>10</v>
      </c>
      <c r="G12" s="27">
        <v>9</v>
      </c>
      <c r="H12" s="13"/>
      <c r="I12" s="13">
        <f t="shared" si="0"/>
        <v>9</v>
      </c>
      <c r="J12" s="13">
        <v>6.5</v>
      </c>
      <c r="K12" s="23">
        <f t="shared" si="1"/>
        <v>7.4</v>
      </c>
      <c r="L12" s="24" t="str">
        <f t="shared" si="2"/>
        <v>B</v>
      </c>
      <c r="M12" s="25">
        <f t="shared" si="3"/>
        <v>3</v>
      </c>
      <c r="N12" s="7" t="str">
        <f t="shared" si="4"/>
        <v>KHÁ</v>
      </c>
      <c r="O12" s="2" t="str">
        <f t="shared" si="5"/>
        <v>ĐẠT</v>
      </c>
    </row>
    <row r="13" spans="1:15" s="26" customFormat="1" ht="24.75" customHeight="1">
      <c r="A13" s="8">
        <v>4</v>
      </c>
      <c r="B13" s="16" t="s">
        <v>31</v>
      </c>
      <c r="C13" s="17" t="s">
        <v>32</v>
      </c>
      <c r="D13" s="18" t="s">
        <v>33</v>
      </c>
      <c r="E13" s="22" t="s">
        <v>34</v>
      </c>
      <c r="F13" s="27">
        <v>10</v>
      </c>
      <c r="G13" s="27">
        <v>8</v>
      </c>
      <c r="H13" s="13"/>
      <c r="I13" s="13">
        <f t="shared" si="0"/>
        <v>8</v>
      </c>
      <c r="J13" s="13">
        <v>0</v>
      </c>
      <c r="K13" s="23">
        <f t="shared" si="1"/>
        <v>2.6</v>
      </c>
      <c r="L13" s="24" t="str">
        <f t="shared" si="2"/>
        <v>F</v>
      </c>
      <c r="M13" s="25">
        <f t="shared" si="3"/>
        <v>0</v>
      </c>
      <c r="N13" s="7" t="str">
        <f t="shared" si="4"/>
        <v>KÉM</v>
      </c>
      <c r="O13" s="2" t="str">
        <f t="shared" si="5"/>
        <v>KHÔNG ĐẠT</v>
      </c>
    </row>
    <row r="14" spans="1:15" s="26" customFormat="1" ht="24.75" customHeight="1">
      <c r="A14" s="8">
        <v>5</v>
      </c>
      <c r="B14" s="16" t="s">
        <v>35</v>
      </c>
      <c r="C14" s="17" t="s">
        <v>36</v>
      </c>
      <c r="D14" s="18" t="s">
        <v>37</v>
      </c>
      <c r="E14" s="22" t="s">
        <v>38</v>
      </c>
      <c r="F14" s="27">
        <v>9</v>
      </c>
      <c r="G14" s="27">
        <v>8</v>
      </c>
      <c r="H14" s="13"/>
      <c r="I14" s="13">
        <f t="shared" si="0"/>
        <v>8</v>
      </c>
      <c r="J14" s="13">
        <v>7</v>
      </c>
      <c r="K14" s="23">
        <f t="shared" si="1"/>
        <v>7.4</v>
      </c>
      <c r="L14" s="24" t="str">
        <f t="shared" si="2"/>
        <v>B</v>
      </c>
      <c r="M14" s="25">
        <f t="shared" si="3"/>
        <v>3</v>
      </c>
      <c r="N14" s="7" t="str">
        <f t="shared" si="4"/>
        <v>KHÁ</v>
      </c>
      <c r="O14" s="2" t="str">
        <f t="shared" si="5"/>
        <v>ĐẠT</v>
      </c>
    </row>
    <row r="15" spans="1:15" s="26" customFormat="1" ht="24.75" customHeight="1">
      <c r="A15" s="8">
        <v>6</v>
      </c>
      <c r="B15" s="16" t="s">
        <v>39</v>
      </c>
      <c r="C15" s="17" t="s">
        <v>40</v>
      </c>
      <c r="D15" s="18" t="s">
        <v>41</v>
      </c>
      <c r="E15" s="22" t="s">
        <v>42</v>
      </c>
      <c r="F15" s="27">
        <v>10</v>
      </c>
      <c r="G15" s="27">
        <v>9</v>
      </c>
      <c r="H15" s="13"/>
      <c r="I15" s="13">
        <f t="shared" si="0"/>
        <v>9</v>
      </c>
      <c r="J15" s="13">
        <v>7.5</v>
      </c>
      <c r="K15" s="23">
        <f t="shared" si="1"/>
        <v>8.1</v>
      </c>
      <c r="L15" s="24" t="str">
        <f t="shared" si="2"/>
        <v>B</v>
      </c>
      <c r="M15" s="25">
        <f t="shared" si="3"/>
        <v>3</v>
      </c>
      <c r="N15" s="7" t="str">
        <f t="shared" si="4"/>
        <v>KHÁ</v>
      </c>
      <c r="O15" s="2" t="str">
        <f t="shared" si="5"/>
        <v>ĐẠT</v>
      </c>
    </row>
    <row r="16" spans="2:10" ht="21" customHeight="1">
      <c r="B16" s="35" t="s">
        <v>52</v>
      </c>
      <c r="C16" s="35"/>
      <c r="D16" s="35"/>
      <c r="E16" s="35"/>
      <c r="F16" s="14"/>
      <c r="G16" s="15"/>
      <c r="H16" s="15"/>
      <c r="I16" s="15"/>
      <c r="J16" s="15"/>
    </row>
    <row r="17" spans="2:14" ht="15.75">
      <c r="B17" s="20" t="s">
        <v>46</v>
      </c>
      <c r="C17" s="32"/>
      <c r="D17" s="20"/>
      <c r="E17" s="33" t="s">
        <v>15</v>
      </c>
      <c r="F17" s="33"/>
      <c r="G17" s="33"/>
      <c r="H17" s="33" t="s">
        <v>16</v>
      </c>
      <c r="I17" s="33"/>
      <c r="J17" s="33"/>
      <c r="K17" s="20"/>
      <c r="L17" s="33" t="s">
        <v>47</v>
      </c>
      <c r="M17" s="33"/>
      <c r="N17" s="33"/>
    </row>
    <row r="18" spans="3:14" ht="15.75">
      <c r="C18" s="34"/>
      <c r="D18" s="34"/>
      <c r="E18" s="34"/>
      <c r="F18" s="1"/>
      <c r="H18" s="35"/>
      <c r="I18" s="35"/>
      <c r="J18" s="35"/>
      <c r="K18" s="35"/>
      <c r="L18" s="35"/>
      <c r="M18" s="35"/>
      <c r="N18" s="35"/>
    </row>
    <row r="19" spans="3:6" ht="15.75">
      <c r="C19" s="21"/>
      <c r="F19" s="1"/>
    </row>
    <row r="20" ht="15.75">
      <c r="F20" s="1"/>
    </row>
    <row r="21" ht="15.75">
      <c r="F21" s="1"/>
    </row>
    <row r="22" spans="2:14" ht="15.75">
      <c r="B22" s="33" t="s">
        <v>51</v>
      </c>
      <c r="C22" s="33"/>
      <c r="D22" s="11"/>
      <c r="E22" s="33" t="s">
        <v>49</v>
      </c>
      <c r="F22" s="33"/>
      <c r="G22" s="33"/>
      <c r="H22" s="33" t="s">
        <v>48</v>
      </c>
      <c r="I22" s="33"/>
      <c r="J22" s="33"/>
      <c r="K22" s="11"/>
      <c r="L22" s="20" t="s">
        <v>50</v>
      </c>
      <c r="M22" s="20"/>
      <c r="N22" s="20"/>
    </row>
    <row r="23" spans="2:13" ht="15.75">
      <c r="B23" s="9"/>
      <c r="C23" s="9"/>
      <c r="D23" s="9"/>
      <c r="E23" s="9"/>
      <c r="F23" s="11"/>
      <c r="G23" s="9"/>
      <c r="H23" s="9"/>
      <c r="I23" s="9"/>
      <c r="J23" s="9"/>
      <c r="K23" s="9"/>
      <c r="L23" s="10"/>
      <c r="M23" s="10"/>
    </row>
  </sheetData>
  <sheetProtection/>
  <mergeCells count="27">
    <mergeCell ref="B22:C22"/>
    <mergeCell ref="E22:G22"/>
    <mergeCell ref="H22:J22"/>
    <mergeCell ref="N8:O9"/>
    <mergeCell ref="B16:E16"/>
    <mergeCell ref="E17:G17"/>
    <mergeCell ref="H17:J17"/>
    <mergeCell ref="L17:N17"/>
    <mergeCell ref="C18:E18"/>
    <mergeCell ref="H18:J18"/>
    <mergeCell ref="K18:N18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36" right="0.2" top="0.75" bottom="0.75" header="0.3" footer="0.3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7.140625" style="1" customWidth="1"/>
    <col min="4" max="4" width="6.8515625" style="1" customWidth="1"/>
    <col min="5" max="5" width="11.140625" style="1" customWidth="1"/>
    <col min="6" max="6" width="9.7109375" style="12" customWidth="1"/>
    <col min="7" max="7" width="7.5742187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7.7109375" style="1" customWidth="1"/>
    <col min="15" max="15" width="12.00390625" style="1" customWidth="1"/>
    <col min="16" max="16384" width="9.140625" style="1" customWidth="1"/>
  </cols>
  <sheetData>
    <row r="1" spans="1:14" ht="15.75">
      <c r="A1" s="38" t="s">
        <v>1</v>
      </c>
      <c r="B1" s="38"/>
      <c r="C1" s="38"/>
      <c r="D1" s="38"/>
      <c r="E1" s="33" t="s">
        <v>7</v>
      </c>
      <c r="F1" s="33"/>
      <c r="G1" s="33"/>
      <c r="H1" s="33"/>
      <c r="I1" s="33"/>
      <c r="J1" s="33"/>
      <c r="K1" s="33"/>
      <c r="L1" s="33"/>
      <c r="M1" s="33"/>
      <c r="N1" s="33"/>
    </row>
    <row r="2" spans="1:14" ht="19.5" customHeight="1">
      <c r="A2" s="39" t="s">
        <v>2</v>
      </c>
      <c r="B2" s="39"/>
      <c r="C2" s="39"/>
      <c r="D2" s="39"/>
      <c r="E2" s="33" t="s">
        <v>43</v>
      </c>
      <c r="F2" s="33"/>
      <c r="G2" s="33"/>
      <c r="H2" s="33"/>
      <c r="I2" s="33"/>
      <c r="J2" s="33"/>
      <c r="K2" s="33"/>
      <c r="L2" s="33"/>
      <c r="M2" s="33"/>
      <c r="N2" s="33"/>
    </row>
    <row r="3" spans="5:14" ht="20.25" customHeight="1">
      <c r="E3" s="34" t="s">
        <v>18</v>
      </c>
      <c r="F3" s="34"/>
      <c r="G3" s="34"/>
      <c r="H3" s="34"/>
      <c r="I3" s="34"/>
      <c r="J3" s="34"/>
      <c r="K3" s="34"/>
      <c r="L3" s="34"/>
      <c r="M3" s="34"/>
      <c r="N3" s="34"/>
    </row>
    <row r="4" spans="5:14" ht="18.75" customHeight="1">
      <c r="E4" s="33" t="s">
        <v>57</v>
      </c>
      <c r="F4" s="33"/>
      <c r="G4" s="33"/>
      <c r="H4" s="33"/>
      <c r="I4" s="33"/>
      <c r="J4" s="33"/>
      <c r="K4" s="33"/>
      <c r="L4" s="33"/>
      <c r="M4" s="33"/>
      <c r="N4" s="33"/>
    </row>
    <row r="5" spans="5:14" ht="18.75" customHeight="1">
      <c r="E5" s="37" t="s">
        <v>76</v>
      </c>
      <c r="F5" s="37"/>
      <c r="G5" s="37"/>
      <c r="H5" s="37"/>
      <c r="I5" s="37"/>
      <c r="J5" s="37"/>
      <c r="K5" s="37"/>
      <c r="L5" s="37"/>
      <c r="M5" s="37"/>
      <c r="N5" s="37"/>
    </row>
    <row r="6" spans="5:14" ht="15.75" customHeight="1">
      <c r="E6" s="37" t="s">
        <v>64</v>
      </c>
      <c r="F6" s="37"/>
      <c r="G6" s="37"/>
      <c r="H6" s="37"/>
      <c r="I6" s="37"/>
      <c r="J6" s="37"/>
      <c r="K6" s="37"/>
      <c r="L6" s="37"/>
      <c r="M6" s="37"/>
      <c r="N6" s="37"/>
    </row>
    <row r="7" ht="10.5" customHeight="1"/>
    <row r="8" spans="1:15" s="4" customFormat="1" ht="42" customHeight="1">
      <c r="A8" s="36" t="s">
        <v>0</v>
      </c>
      <c r="B8" s="36" t="s">
        <v>3</v>
      </c>
      <c r="C8" s="36" t="s">
        <v>4</v>
      </c>
      <c r="D8" s="36"/>
      <c r="E8" s="47" t="s">
        <v>5</v>
      </c>
      <c r="F8" s="48" t="s">
        <v>11</v>
      </c>
      <c r="G8" s="40" t="s">
        <v>44</v>
      </c>
      <c r="H8" s="41"/>
      <c r="I8" s="42"/>
      <c r="J8" s="48" t="s">
        <v>45</v>
      </c>
      <c r="K8" s="40" t="s">
        <v>10</v>
      </c>
      <c r="L8" s="41"/>
      <c r="M8" s="42"/>
      <c r="N8" s="43" t="s">
        <v>14</v>
      </c>
      <c r="O8" s="44"/>
    </row>
    <row r="9" spans="1:15" s="4" customFormat="1" ht="40.5" customHeight="1">
      <c r="A9" s="36"/>
      <c r="B9" s="36"/>
      <c r="C9" s="36"/>
      <c r="D9" s="36"/>
      <c r="E9" s="36"/>
      <c r="F9" s="49"/>
      <c r="G9" s="3" t="s">
        <v>17</v>
      </c>
      <c r="H9" s="6" t="s">
        <v>8</v>
      </c>
      <c r="I9" s="3" t="s">
        <v>9</v>
      </c>
      <c r="J9" s="49"/>
      <c r="K9" s="3" t="s">
        <v>12</v>
      </c>
      <c r="L9" s="3" t="s">
        <v>6</v>
      </c>
      <c r="M9" s="3" t="s">
        <v>13</v>
      </c>
      <c r="N9" s="45"/>
      <c r="O9" s="46"/>
    </row>
    <row r="10" spans="1:15" s="26" customFormat="1" ht="24.75" customHeight="1">
      <c r="A10" s="8">
        <v>1</v>
      </c>
      <c r="B10" s="16" t="s">
        <v>19</v>
      </c>
      <c r="C10" s="17" t="s">
        <v>20</v>
      </c>
      <c r="D10" s="18" t="s">
        <v>21</v>
      </c>
      <c r="E10" s="22" t="s">
        <v>22</v>
      </c>
      <c r="F10" s="27">
        <v>9</v>
      </c>
      <c r="G10" s="27">
        <v>8</v>
      </c>
      <c r="H10" s="13"/>
      <c r="I10" s="13">
        <f aca="true" t="shared" si="0" ref="I10:I15">G10</f>
        <v>8</v>
      </c>
      <c r="J10" s="13">
        <v>8.5</v>
      </c>
      <c r="K10" s="23">
        <f aca="true" t="shared" si="1" ref="K10:K15">ROUND((J10*7+I10*2+F10)/10,1)</f>
        <v>8.5</v>
      </c>
      <c r="L10" s="24" t="str">
        <f aca="true" t="shared" si="2" ref="L10:L15">IF(K10&gt;=8.5,"A",IF(K10&gt;=7,"B",IF(K10&gt;=5.5,"C",IF(K10&gt;=4,"D",IF(AND(K10&lt;4,K10&gt;=0),"F",IF(AND(F10="",I10="",J10=""),"I",IF(OR(F10&lt;&gt;"",I10&lt;&gt;"",J10&lt;&gt;""),"X","R")))))))</f>
        <v>A</v>
      </c>
      <c r="M10" s="25">
        <f aca="true" t="shared" si="3" ref="M10:M15">IF(L10="A",4,IF(L10="B",3,IF(L10="C",2,IF(L10="D",1,0))))</f>
        <v>4</v>
      </c>
      <c r="N10" s="7" t="str">
        <f aca="true" t="shared" si="4" ref="N10:N15">IF(L10="A","GIỎI",IF(L10="B","KHÁ",IF(L10="C","TB",IF(L10="D","TB YẾU","KÉM"))))</f>
        <v>GIỎI</v>
      </c>
      <c r="O10" s="2" t="str">
        <f aca="true" t="shared" si="5" ref="O10:O15">IF(OR(K10&lt;4,J10&lt;=2),"KHÔNG ĐẠT","ĐẠT")</f>
        <v>ĐẠT</v>
      </c>
    </row>
    <row r="11" spans="1:15" s="26" customFormat="1" ht="24.75" customHeight="1">
      <c r="A11" s="8">
        <v>2</v>
      </c>
      <c r="B11" s="16" t="s">
        <v>23</v>
      </c>
      <c r="C11" s="17" t="s">
        <v>24</v>
      </c>
      <c r="D11" s="18" t="s">
        <v>25</v>
      </c>
      <c r="E11" s="22" t="s">
        <v>26</v>
      </c>
      <c r="F11" s="27">
        <v>9</v>
      </c>
      <c r="G11" s="27">
        <v>8</v>
      </c>
      <c r="H11" s="13"/>
      <c r="I11" s="13">
        <f t="shared" si="0"/>
        <v>8</v>
      </c>
      <c r="J11" s="13">
        <v>7.5</v>
      </c>
      <c r="K11" s="23">
        <f t="shared" si="1"/>
        <v>7.8</v>
      </c>
      <c r="L11" s="24" t="str">
        <f t="shared" si="2"/>
        <v>B</v>
      </c>
      <c r="M11" s="25">
        <f t="shared" si="3"/>
        <v>3</v>
      </c>
      <c r="N11" s="7" t="str">
        <f t="shared" si="4"/>
        <v>KHÁ</v>
      </c>
      <c r="O11" s="2" t="str">
        <f t="shared" si="5"/>
        <v>ĐẠT</v>
      </c>
    </row>
    <row r="12" spans="1:15" s="26" customFormat="1" ht="24.75" customHeight="1">
      <c r="A12" s="8">
        <v>3</v>
      </c>
      <c r="B12" s="16" t="s">
        <v>27</v>
      </c>
      <c r="C12" s="17" t="s">
        <v>28</v>
      </c>
      <c r="D12" s="18" t="s">
        <v>29</v>
      </c>
      <c r="E12" s="22" t="s">
        <v>30</v>
      </c>
      <c r="F12" s="27">
        <v>10</v>
      </c>
      <c r="G12" s="27">
        <v>9</v>
      </c>
      <c r="H12" s="13"/>
      <c r="I12" s="13">
        <f t="shared" si="0"/>
        <v>9</v>
      </c>
      <c r="J12" s="13">
        <v>6.5</v>
      </c>
      <c r="K12" s="23">
        <f t="shared" si="1"/>
        <v>7.4</v>
      </c>
      <c r="L12" s="24" t="str">
        <f t="shared" si="2"/>
        <v>B</v>
      </c>
      <c r="M12" s="25">
        <f t="shared" si="3"/>
        <v>3</v>
      </c>
      <c r="N12" s="7" t="str">
        <f t="shared" si="4"/>
        <v>KHÁ</v>
      </c>
      <c r="O12" s="2" t="str">
        <f t="shared" si="5"/>
        <v>ĐẠT</v>
      </c>
    </row>
    <row r="13" spans="1:15" s="26" customFormat="1" ht="24.75" customHeight="1">
      <c r="A13" s="8">
        <v>4</v>
      </c>
      <c r="B13" s="16" t="s">
        <v>31</v>
      </c>
      <c r="C13" s="17" t="s">
        <v>32</v>
      </c>
      <c r="D13" s="18" t="s">
        <v>33</v>
      </c>
      <c r="E13" s="22" t="s">
        <v>34</v>
      </c>
      <c r="F13" s="27">
        <v>9</v>
      </c>
      <c r="G13" s="27">
        <v>7</v>
      </c>
      <c r="H13" s="13"/>
      <c r="I13" s="13">
        <f t="shared" si="0"/>
        <v>7</v>
      </c>
      <c r="J13" s="13">
        <v>4.5</v>
      </c>
      <c r="K13" s="23">
        <f t="shared" si="1"/>
        <v>5.5</v>
      </c>
      <c r="L13" s="24" t="str">
        <f t="shared" si="2"/>
        <v>C</v>
      </c>
      <c r="M13" s="25">
        <f t="shared" si="3"/>
        <v>2</v>
      </c>
      <c r="N13" s="7" t="str">
        <f t="shared" si="4"/>
        <v>TB</v>
      </c>
      <c r="O13" s="2" t="str">
        <f t="shared" si="5"/>
        <v>ĐẠT</v>
      </c>
    </row>
    <row r="14" spans="1:15" s="26" customFormat="1" ht="24.75" customHeight="1">
      <c r="A14" s="8">
        <v>5</v>
      </c>
      <c r="B14" s="16" t="s">
        <v>35</v>
      </c>
      <c r="C14" s="17" t="s">
        <v>36</v>
      </c>
      <c r="D14" s="18" t="s">
        <v>37</v>
      </c>
      <c r="E14" s="22" t="s">
        <v>38</v>
      </c>
      <c r="F14" s="27">
        <v>9</v>
      </c>
      <c r="G14" s="27">
        <v>7</v>
      </c>
      <c r="H14" s="13"/>
      <c r="I14" s="13">
        <f t="shared" si="0"/>
        <v>7</v>
      </c>
      <c r="J14" s="13">
        <v>6.5</v>
      </c>
      <c r="K14" s="23">
        <f t="shared" si="1"/>
        <v>6.9</v>
      </c>
      <c r="L14" s="24" t="str">
        <f t="shared" si="2"/>
        <v>C</v>
      </c>
      <c r="M14" s="25">
        <f t="shared" si="3"/>
        <v>2</v>
      </c>
      <c r="N14" s="7" t="str">
        <f t="shared" si="4"/>
        <v>TB</v>
      </c>
      <c r="O14" s="2" t="str">
        <f t="shared" si="5"/>
        <v>ĐẠT</v>
      </c>
    </row>
    <row r="15" spans="1:15" s="26" customFormat="1" ht="24.75" customHeight="1">
      <c r="A15" s="8">
        <v>6</v>
      </c>
      <c r="B15" s="16" t="s">
        <v>39</v>
      </c>
      <c r="C15" s="17" t="s">
        <v>40</v>
      </c>
      <c r="D15" s="18" t="s">
        <v>41</v>
      </c>
      <c r="E15" s="22" t="s">
        <v>42</v>
      </c>
      <c r="F15" s="27">
        <v>9</v>
      </c>
      <c r="G15" s="27">
        <v>8</v>
      </c>
      <c r="H15" s="13"/>
      <c r="I15" s="13">
        <f t="shared" si="0"/>
        <v>8</v>
      </c>
      <c r="J15" s="13">
        <v>7</v>
      </c>
      <c r="K15" s="23">
        <f t="shared" si="1"/>
        <v>7.4</v>
      </c>
      <c r="L15" s="24" t="str">
        <f t="shared" si="2"/>
        <v>B</v>
      </c>
      <c r="M15" s="25">
        <f t="shared" si="3"/>
        <v>3</v>
      </c>
      <c r="N15" s="7" t="str">
        <f t="shared" si="4"/>
        <v>KHÁ</v>
      </c>
      <c r="O15" s="2" t="str">
        <f t="shared" si="5"/>
        <v>ĐẠT</v>
      </c>
    </row>
    <row r="16" spans="2:10" ht="21" customHeight="1">
      <c r="B16" s="35" t="s">
        <v>52</v>
      </c>
      <c r="C16" s="35"/>
      <c r="D16" s="35"/>
      <c r="E16" s="35"/>
      <c r="F16" s="14"/>
      <c r="G16" s="15"/>
      <c r="H16" s="15"/>
      <c r="I16" s="15"/>
      <c r="J16" s="15"/>
    </row>
    <row r="17" spans="2:14" ht="15.75">
      <c r="B17" s="20" t="s">
        <v>46</v>
      </c>
      <c r="C17" s="32"/>
      <c r="D17" s="20"/>
      <c r="E17" s="33" t="s">
        <v>15</v>
      </c>
      <c r="F17" s="33"/>
      <c r="G17" s="33"/>
      <c r="H17" s="33" t="s">
        <v>16</v>
      </c>
      <c r="I17" s="33"/>
      <c r="J17" s="33"/>
      <c r="K17" s="20"/>
      <c r="L17" s="33" t="s">
        <v>47</v>
      </c>
      <c r="M17" s="33"/>
      <c r="N17" s="33"/>
    </row>
    <row r="18" spans="3:14" ht="15.75">
      <c r="C18" s="34"/>
      <c r="D18" s="34"/>
      <c r="E18" s="34"/>
      <c r="F18" s="1"/>
      <c r="H18" s="35"/>
      <c r="I18" s="35"/>
      <c r="J18" s="35"/>
      <c r="K18" s="35"/>
      <c r="L18" s="35"/>
      <c r="M18" s="35"/>
      <c r="N18" s="35"/>
    </row>
    <row r="19" spans="3:6" ht="15.75">
      <c r="C19" s="21"/>
      <c r="F19" s="1"/>
    </row>
    <row r="20" ht="15.75">
      <c r="F20" s="1"/>
    </row>
    <row r="21" ht="15.75">
      <c r="F21" s="1"/>
    </row>
    <row r="22" spans="2:14" ht="15.75">
      <c r="B22" s="33" t="s">
        <v>51</v>
      </c>
      <c r="C22" s="33"/>
      <c r="D22" s="11"/>
      <c r="E22" s="33" t="s">
        <v>49</v>
      </c>
      <c r="F22" s="33"/>
      <c r="G22" s="33"/>
      <c r="H22" s="33" t="s">
        <v>48</v>
      </c>
      <c r="I22" s="33"/>
      <c r="J22" s="33"/>
      <c r="K22" s="11"/>
      <c r="L22" s="20" t="s">
        <v>50</v>
      </c>
      <c r="M22" s="20"/>
      <c r="N22" s="20"/>
    </row>
    <row r="23" spans="2:13" ht="15.75">
      <c r="B23" s="9"/>
      <c r="C23" s="9"/>
      <c r="D23" s="9"/>
      <c r="E23" s="9"/>
      <c r="F23" s="11"/>
      <c r="G23" s="9"/>
      <c r="H23" s="9"/>
      <c r="I23" s="9"/>
      <c r="J23" s="9"/>
      <c r="K23" s="9"/>
      <c r="L23" s="10"/>
      <c r="M23" s="10"/>
    </row>
  </sheetData>
  <sheetProtection/>
  <mergeCells count="27">
    <mergeCell ref="B22:C22"/>
    <mergeCell ref="E22:G22"/>
    <mergeCell ref="H22:J22"/>
    <mergeCell ref="N8:O9"/>
    <mergeCell ref="B16:E16"/>
    <mergeCell ref="E17:G17"/>
    <mergeCell ref="H17:J17"/>
    <mergeCell ref="L17:N17"/>
    <mergeCell ref="C18:E18"/>
    <mergeCell ref="H18:J18"/>
    <mergeCell ref="K18:N18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27" right="0.17" top="0.75" bottom="0.75" header="0.3" footer="0.3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7.140625" style="1" customWidth="1"/>
    <col min="4" max="4" width="6.8515625" style="1" customWidth="1"/>
    <col min="5" max="5" width="11.140625" style="1" customWidth="1"/>
    <col min="6" max="6" width="9.7109375" style="12" customWidth="1"/>
    <col min="7" max="7" width="7.5742187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38" t="s">
        <v>1</v>
      </c>
      <c r="B1" s="38"/>
      <c r="C1" s="38"/>
      <c r="D1" s="38"/>
      <c r="E1" s="33" t="s">
        <v>7</v>
      </c>
      <c r="F1" s="33"/>
      <c r="G1" s="33"/>
      <c r="H1" s="33"/>
      <c r="I1" s="33"/>
      <c r="J1" s="33"/>
      <c r="K1" s="33"/>
      <c r="L1" s="33"/>
      <c r="M1" s="33"/>
      <c r="N1" s="33"/>
    </row>
    <row r="2" spans="1:14" ht="19.5" customHeight="1">
      <c r="A2" s="39" t="s">
        <v>2</v>
      </c>
      <c r="B2" s="39"/>
      <c r="C2" s="39"/>
      <c r="D2" s="39"/>
      <c r="E2" s="33" t="s">
        <v>43</v>
      </c>
      <c r="F2" s="33"/>
      <c r="G2" s="33"/>
      <c r="H2" s="33"/>
      <c r="I2" s="33"/>
      <c r="J2" s="33"/>
      <c r="K2" s="33"/>
      <c r="L2" s="33"/>
      <c r="M2" s="33"/>
      <c r="N2" s="33"/>
    </row>
    <row r="3" spans="5:14" ht="20.25" customHeight="1">
      <c r="E3" s="34" t="s">
        <v>18</v>
      </c>
      <c r="F3" s="34"/>
      <c r="G3" s="34"/>
      <c r="H3" s="34"/>
      <c r="I3" s="34"/>
      <c r="J3" s="34"/>
      <c r="K3" s="34"/>
      <c r="L3" s="34"/>
      <c r="M3" s="34"/>
      <c r="N3" s="34"/>
    </row>
    <row r="4" spans="5:14" ht="18.75" customHeight="1">
      <c r="E4" s="33" t="s">
        <v>57</v>
      </c>
      <c r="F4" s="33"/>
      <c r="G4" s="33"/>
      <c r="H4" s="33"/>
      <c r="I4" s="33"/>
      <c r="J4" s="33"/>
      <c r="K4" s="33"/>
      <c r="L4" s="33"/>
      <c r="M4" s="33"/>
      <c r="N4" s="33"/>
    </row>
    <row r="5" spans="5:14" ht="18.75" customHeight="1">
      <c r="E5" s="37" t="s">
        <v>66</v>
      </c>
      <c r="F5" s="37"/>
      <c r="G5" s="37"/>
      <c r="H5" s="37"/>
      <c r="I5" s="37"/>
      <c r="J5" s="37"/>
      <c r="K5" s="37"/>
      <c r="L5" s="37"/>
      <c r="M5" s="37"/>
      <c r="N5" s="37"/>
    </row>
    <row r="6" spans="5:14" ht="15.75" customHeight="1">
      <c r="E6" s="37" t="s">
        <v>67</v>
      </c>
      <c r="F6" s="37"/>
      <c r="G6" s="37"/>
      <c r="H6" s="37"/>
      <c r="I6" s="37"/>
      <c r="J6" s="37"/>
      <c r="K6" s="37"/>
      <c r="L6" s="37"/>
      <c r="M6" s="37"/>
      <c r="N6" s="37"/>
    </row>
    <row r="7" ht="10.5" customHeight="1"/>
    <row r="8" spans="1:15" s="4" customFormat="1" ht="42" customHeight="1">
      <c r="A8" s="36" t="s">
        <v>0</v>
      </c>
      <c r="B8" s="36" t="s">
        <v>3</v>
      </c>
      <c r="C8" s="36" t="s">
        <v>4</v>
      </c>
      <c r="D8" s="36"/>
      <c r="E8" s="47" t="s">
        <v>5</v>
      </c>
      <c r="F8" s="48" t="s">
        <v>69</v>
      </c>
      <c r="G8" s="40" t="s">
        <v>44</v>
      </c>
      <c r="H8" s="41"/>
      <c r="I8" s="42"/>
      <c r="J8" s="48" t="s">
        <v>54</v>
      </c>
      <c r="K8" s="40" t="s">
        <v>10</v>
      </c>
      <c r="L8" s="41"/>
      <c r="M8" s="42"/>
      <c r="N8" s="43" t="s">
        <v>14</v>
      </c>
      <c r="O8" s="44"/>
    </row>
    <row r="9" spans="1:15" s="4" customFormat="1" ht="40.5" customHeight="1">
      <c r="A9" s="36"/>
      <c r="B9" s="36"/>
      <c r="C9" s="36"/>
      <c r="D9" s="36"/>
      <c r="E9" s="36"/>
      <c r="F9" s="49"/>
      <c r="G9" s="3" t="s">
        <v>17</v>
      </c>
      <c r="H9" s="6" t="s">
        <v>8</v>
      </c>
      <c r="I9" s="3" t="s">
        <v>9</v>
      </c>
      <c r="J9" s="49"/>
      <c r="K9" s="3" t="s">
        <v>12</v>
      </c>
      <c r="L9" s="3" t="s">
        <v>6</v>
      </c>
      <c r="M9" s="3" t="s">
        <v>13</v>
      </c>
      <c r="N9" s="45"/>
      <c r="O9" s="46"/>
    </row>
    <row r="10" spans="1:15" s="26" customFormat="1" ht="24.75" customHeight="1">
      <c r="A10" s="8">
        <v>1</v>
      </c>
      <c r="B10" s="16" t="s">
        <v>23</v>
      </c>
      <c r="C10" s="17" t="s">
        <v>24</v>
      </c>
      <c r="D10" s="18" t="s">
        <v>25</v>
      </c>
      <c r="E10" s="22" t="s">
        <v>26</v>
      </c>
      <c r="F10" s="27">
        <v>9</v>
      </c>
      <c r="G10" s="27">
        <v>7</v>
      </c>
      <c r="H10" s="13"/>
      <c r="I10" s="13">
        <f>G10</f>
        <v>7</v>
      </c>
      <c r="J10" s="13">
        <v>5.5</v>
      </c>
      <c r="K10" s="23">
        <f>ROUND((J10*6+I10*2+F10*2)/10,1)</f>
        <v>6.5</v>
      </c>
      <c r="L10" s="24" t="str">
        <f>IF(K10&gt;=8.5,"A",IF(K10&gt;=7,"B",IF(K10&gt;=5.5,"C",IF(K10&gt;=4,"D",IF(AND(K10&lt;4,K10&gt;=0),"F",IF(AND(F10="",I10="",J10=""),"I",IF(OR(F10&lt;&gt;"",I10&lt;&gt;"",J10&lt;&gt;""),"X","R")))))))</f>
        <v>C</v>
      </c>
      <c r="M10" s="25">
        <f>IF(L10="A",4,IF(L10="B",3,IF(L10="C",2,IF(L10="D",1,0))))</f>
        <v>2</v>
      </c>
      <c r="N10" s="7" t="str">
        <f>IF(L10="A","GIỎI",IF(L10="B","KHÁ",IF(L10="C","TB",IF(L10="D","TB YẾU","KÉM"))))</f>
        <v>TB</v>
      </c>
      <c r="O10" s="2" t="str">
        <f>IF(OR(K10&lt;4,J10&lt;=2),"KHÔNG ĐẠT","ĐẠT")</f>
        <v>ĐẠT</v>
      </c>
    </row>
    <row r="11" spans="1:15" s="26" customFormat="1" ht="24.75" customHeight="1">
      <c r="A11" s="8">
        <v>2</v>
      </c>
      <c r="B11" s="16" t="s">
        <v>35</v>
      </c>
      <c r="C11" s="17" t="s">
        <v>36</v>
      </c>
      <c r="D11" s="18" t="s">
        <v>37</v>
      </c>
      <c r="E11" s="22" t="s">
        <v>38</v>
      </c>
      <c r="F11" s="27">
        <v>9</v>
      </c>
      <c r="G11" s="27">
        <v>7</v>
      </c>
      <c r="H11" s="13"/>
      <c r="I11" s="13">
        <f>G11</f>
        <v>7</v>
      </c>
      <c r="J11" s="13">
        <v>5.5</v>
      </c>
      <c r="K11" s="23">
        <f>ROUND((J11*6+I11*2+F11*2)/10,1)</f>
        <v>6.5</v>
      </c>
      <c r="L11" s="24" t="str">
        <f>IF(K11&gt;=8.5,"A",IF(K11&gt;=7,"B",IF(K11&gt;=5.5,"C",IF(K11&gt;=4,"D",IF(AND(K11&lt;4,K11&gt;=0),"F",IF(AND(F11="",I11="",J11=""),"I",IF(OR(F11&lt;&gt;"",I11&lt;&gt;"",J11&lt;&gt;""),"X","R")))))))</f>
        <v>C</v>
      </c>
      <c r="M11" s="25">
        <f>IF(L11="A",4,IF(L11="B",3,IF(L11="C",2,IF(L11="D",1,0))))</f>
        <v>2</v>
      </c>
      <c r="N11" s="7" t="str">
        <f>IF(L11="A","GIỎI",IF(L11="B","KHÁ",IF(L11="C","TB",IF(L11="D","TB YẾU","KÉM"))))</f>
        <v>TB</v>
      </c>
      <c r="O11" s="2" t="str">
        <f>IF(OR(K11&lt;4,J11&lt;=2),"KHÔNG ĐẠT","ĐẠT")</f>
        <v>ĐẠT</v>
      </c>
    </row>
    <row r="12" spans="1:15" s="26" customFormat="1" ht="24.75" customHeight="1">
      <c r="A12" s="8">
        <v>3</v>
      </c>
      <c r="B12" s="16" t="s">
        <v>39</v>
      </c>
      <c r="C12" s="17" t="s">
        <v>40</v>
      </c>
      <c r="D12" s="18" t="s">
        <v>41</v>
      </c>
      <c r="E12" s="22" t="s">
        <v>42</v>
      </c>
      <c r="F12" s="27">
        <v>8</v>
      </c>
      <c r="G12" s="27">
        <v>7</v>
      </c>
      <c r="H12" s="13"/>
      <c r="I12" s="13">
        <f>G12</f>
        <v>7</v>
      </c>
      <c r="J12" s="13">
        <v>6</v>
      </c>
      <c r="K12" s="23">
        <f>ROUND((J12*6+I12*2+F12*2)/10,1)</f>
        <v>6.6</v>
      </c>
      <c r="L12" s="24" t="str">
        <f>IF(K12&gt;=8.5,"A",IF(K12&gt;=7,"B",IF(K12&gt;=5.5,"C",IF(K12&gt;=4,"D",IF(AND(K12&lt;4,K12&gt;=0),"F",IF(AND(F12="",I12="",J12=""),"I",IF(OR(F12&lt;&gt;"",I12&lt;&gt;"",J12&lt;&gt;""),"X","R")))))))</f>
        <v>C</v>
      </c>
      <c r="M12" s="25">
        <f>IF(L12="A",4,IF(L12="B",3,IF(L12="C",2,IF(L12="D",1,0))))</f>
        <v>2</v>
      </c>
      <c r="N12" s="7" t="str">
        <f>IF(L12="A","GIỎI",IF(L12="B","KHÁ",IF(L12="C","TB",IF(L12="D","TB YẾU","KÉM"))))</f>
        <v>TB</v>
      </c>
      <c r="O12" s="2" t="str">
        <f>IF(OR(K12&lt;4,J12&lt;=2),"KHÔNG ĐẠT","ĐẠT")</f>
        <v>ĐẠT</v>
      </c>
    </row>
    <row r="13" spans="2:10" ht="21" customHeight="1">
      <c r="B13" s="35" t="s">
        <v>68</v>
      </c>
      <c r="C13" s="35"/>
      <c r="D13" s="35"/>
      <c r="E13" s="35"/>
      <c r="F13" s="14"/>
      <c r="G13" s="15"/>
      <c r="H13" s="15"/>
      <c r="I13" s="15"/>
      <c r="J13" s="15"/>
    </row>
    <row r="14" spans="2:14" ht="15.75">
      <c r="B14" s="20" t="s">
        <v>46</v>
      </c>
      <c r="C14"/>
      <c r="D14" s="20"/>
      <c r="E14" s="33" t="s">
        <v>15</v>
      </c>
      <c r="F14" s="33"/>
      <c r="G14" s="33"/>
      <c r="H14" s="33" t="s">
        <v>16</v>
      </c>
      <c r="I14" s="33"/>
      <c r="J14" s="33"/>
      <c r="K14" s="20"/>
      <c r="L14" s="33" t="s">
        <v>47</v>
      </c>
      <c r="M14" s="33"/>
      <c r="N14" s="33"/>
    </row>
    <row r="15" spans="3:14" ht="15.75">
      <c r="C15" s="34"/>
      <c r="D15" s="34"/>
      <c r="E15" s="34"/>
      <c r="F15" s="1"/>
      <c r="H15" s="35"/>
      <c r="I15" s="35"/>
      <c r="J15" s="35"/>
      <c r="K15" s="35"/>
      <c r="L15" s="35"/>
      <c r="M15" s="35"/>
      <c r="N15" s="35"/>
    </row>
    <row r="16" spans="3:6" ht="15.75">
      <c r="C16" s="21"/>
      <c r="F16" s="1"/>
    </row>
    <row r="17" ht="15.75">
      <c r="F17" s="1"/>
    </row>
    <row r="18" ht="15.75">
      <c r="F18" s="1"/>
    </row>
    <row r="19" spans="2:14" ht="15.75">
      <c r="B19" s="33" t="s">
        <v>51</v>
      </c>
      <c r="C19" s="33"/>
      <c r="D19" s="11"/>
      <c r="E19" s="33" t="s">
        <v>49</v>
      </c>
      <c r="F19" s="33"/>
      <c r="G19" s="33"/>
      <c r="H19" s="33" t="s">
        <v>48</v>
      </c>
      <c r="I19" s="33"/>
      <c r="J19" s="33"/>
      <c r="K19" s="11"/>
      <c r="L19" s="20" t="s">
        <v>50</v>
      </c>
      <c r="M19" s="20"/>
      <c r="N19" s="20"/>
    </row>
    <row r="20" spans="2:13" ht="15.75">
      <c r="B20" s="9"/>
      <c r="C20" s="9"/>
      <c r="D20" s="9"/>
      <c r="E20" s="9"/>
      <c r="F20" s="11"/>
      <c r="G20" s="9"/>
      <c r="H20" s="9"/>
      <c r="I20" s="9"/>
      <c r="J20" s="9"/>
      <c r="K20" s="9"/>
      <c r="L20" s="10"/>
      <c r="M20" s="10"/>
    </row>
  </sheetData>
  <sheetProtection/>
  <mergeCells count="27">
    <mergeCell ref="B19:C19"/>
    <mergeCell ref="E19:G19"/>
    <mergeCell ref="H19:J19"/>
    <mergeCell ref="N8:O9"/>
    <mergeCell ref="B13:E13"/>
    <mergeCell ref="E14:G14"/>
    <mergeCell ref="H14:J14"/>
    <mergeCell ref="L14:N14"/>
    <mergeCell ref="C15:E15"/>
    <mergeCell ref="H15:J15"/>
    <mergeCell ref="K15:N15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2" right="0.22" top="0.75" bottom="0.75" header="0.3" footer="0.3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1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7.140625" style="1" customWidth="1"/>
    <col min="4" max="4" width="6.8515625" style="1" customWidth="1"/>
    <col min="5" max="5" width="11.140625" style="1" customWidth="1"/>
    <col min="6" max="6" width="9.7109375" style="12" customWidth="1"/>
    <col min="7" max="7" width="7.5742187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6.140625" style="1" customWidth="1"/>
    <col min="15" max="15" width="13.28125" style="1" customWidth="1"/>
    <col min="16" max="16384" width="9.140625" style="1" customWidth="1"/>
  </cols>
  <sheetData>
    <row r="1" spans="1:14" ht="15.75">
      <c r="A1" s="38" t="s">
        <v>1</v>
      </c>
      <c r="B1" s="38"/>
      <c r="C1" s="38"/>
      <c r="D1" s="38"/>
      <c r="E1" s="33" t="s">
        <v>7</v>
      </c>
      <c r="F1" s="33"/>
      <c r="G1" s="33"/>
      <c r="H1" s="33"/>
      <c r="I1" s="33"/>
      <c r="J1" s="33"/>
      <c r="K1" s="33"/>
      <c r="L1" s="33"/>
      <c r="M1" s="33"/>
      <c r="N1" s="33"/>
    </row>
    <row r="2" spans="1:14" ht="19.5" customHeight="1">
      <c r="A2" s="39" t="s">
        <v>2</v>
      </c>
      <c r="B2" s="39"/>
      <c r="C2" s="39"/>
      <c r="D2" s="39"/>
      <c r="E2" s="33" t="s">
        <v>43</v>
      </c>
      <c r="F2" s="33"/>
      <c r="G2" s="33"/>
      <c r="H2" s="33"/>
      <c r="I2" s="33"/>
      <c r="J2" s="33"/>
      <c r="K2" s="33"/>
      <c r="L2" s="33"/>
      <c r="M2" s="33"/>
      <c r="N2" s="33"/>
    </row>
    <row r="3" spans="5:14" ht="20.25" customHeight="1">
      <c r="E3" s="34" t="s">
        <v>18</v>
      </c>
      <c r="F3" s="34"/>
      <c r="G3" s="34"/>
      <c r="H3" s="34"/>
      <c r="I3" s="34"/>
      <c r="J3" s="34"/>
      <c r="K3" s="34"/>
      <c r="L3" s="34"/>
      <c r="M3" s="34"/>
      <c r="N3" s="34"/>
    </row>
    <row r="4" spans="5:14" ht="18.75" customHeight="1">
      <c r="E4" s="33" t="s">
        <v>57</v>
      </c>
      <c r="F4" s="33"/>
      <c r="G4" s="33"/>
      <c r="H4" s="33"/>
      <c r="I4" s="33"/>
      <c r="J4" s="33"/>
      <c r="K4" s="33"/>
      <c r="L4" s="33"/>
      <c r="M4" s="33"/>
      <c r="N4" s="33"/>
    </row>
    <row r="5" spans="5:14" ht="18.75" customHeight="1">
      <c r="E5" s="37" t="s">
        <v>70</v>
      </c>
      <c r="F5" s="37"/>
      <c r="G5" s="37"/>
      <c r="H5" s="37"/>
      <c r="I5" s="37"/>
      <c r="J5" s="37"/>
      <c r="K5" s="37"/>
      <c r="L5" s="37"/>
      <c r="M5" s="37"/>
      <c r="N5" s="37"/>
    </row>
    <row r="6" spans="5:14" ht="15.75" customHeight="1">
      <c r="E6" s="37" t="s">
        <v>67</v>
      </c>
      <c r="F6" s="37"/>
      <c r="G6" s="37"/>
      <c r="H6" s="37"/>
      <c r="I6" s="37"/>
      <c r="J6" s="37"/>
      <c r="K6" s="37"/>
      <c r="L6" s="37"/>
      <c r="M6" s="37"/>
      <c r="N6" s="37"/>
    </row>
    <row r="7" ht="10.5" customHeight="1"/>
    <row r="8" spans="1:15" s="4" customFormat="1" ht="42" customHeight="1">
      <c r="A8" s="36" t="s">
        <v>0</v>
      </c>
      <c r="B8" s="36" t="s">
        <v>3</v>
      </c>
      <c r="C8" s="36" t="s">
        <v>4</v>
      </c>
      <c r="D8" s="36"/>
      <c r="E8" s="47" t="s">
        <v>5</v>
      </c>
      <c r="F8" s="48" t="s">
        <v>69</v>
      </c>
      <c r="G8" s="40" t="s">
        <v>44</v>
      </c>
      <c r="H8" s="41"/>
      <c r="I8" s="42"/>
      <c r="J8" s="48" t="s">
        <v>54</v>
      </c>
      <c r="K8" s="40" t="s">
        <v>10</v>
      </c>
      <c r="L8" s="41"/>
      <c r="M8" s="42"/>
      <c r="N8" s="43" t="s">
        <v>14</v>
      </c>
      <c r="O8" s="44"/>
    </row>
    <row r="9" spans="1:15" s="4" customFormat="1" ht="40.5" customHeight="1">
      <c r="A9" s="36"/>
      <c r="B9" s="36"/>
      <c r="C9" s="36"/>
      <c r="D9" s="36"/>
      <c r="E9" s="36"/>
      <c r="F9" s="49"/>
      <c r="G9" s="3" t="s">
        <v>17</v>
      </c>
      <c r="H9" s="6" t="s">
        <v>8</v>
      </c>
      <c r="I9" s="3" t="s">
        <v>9</v>
      </c>
      <c r="J9" s="49"/>
      <c r="K9" s="3" t="s">
        <v>12</v>
      </c>
      <c r="L9" s="3" t="s">
        <v>6</v>
      </c>
      <c r="M9" s="3" t="s">
        <v>13</v>
      </c>
      <c r="N9" s="45"/>
      <c r="O9" s="46"/>
    </row>
    <row r="10" spans="1:15" s="26" customFormat="1" ht="24.75" customHeight="1">
      <c r="A10" s="8">
        <v>1</v>
      </c>
      <c r="B10" s="16" t="s">
        <v>35</v>
      </c>
      <c r="C10" s="17" t="s">
        <v>36</v>
      </c>
      <c r="D10" s="18" t="s">
        <v>37</v>
      </c>
      <c r="E10" s="22" t="s">
        <v>38</v>
      </c>
      <c r="F10" s="27">
        <v>7</v>
      </c>
      <c r="G10" s="27">
        <v>6.5</v>
      </c>
      <c r="H10" s="13"/>
      <c r="I10" s="13">
        <f>G10</f>
        <v>6.5</v>
      </c>
      <c r="J10" s="13">
        <v>6</v>
      </c>
      <c r="K10" s="23">
        <f>ROUND((J10*6+I10*2+F10*2)/10,1)</f>
        <v>6.3</v>
      </c>
      <c r="L10" s="24" t="str">
        <f>IF(K10&gt;=8.5,"A",IF(K10&gt;=7,"B",IF(K10&gt;=5.5,"C",IF(K10&gt;=4,"D",IF(AND(K10&lt;4,K10&gt;=0),"F",IF(AND(F10="",I10="",J10=""),"I",IF(OR(F10&lt;&gt;"",I10&lt;&gt;"",J10&lt;&gt;""),"X","R")))))))</f>
        <v>C</v>
      </c>
      <c r="M10" s="25">
        <f>IF(L10="A",4,IF(L10="B",3,IF(L10="C",2,IF(L10="D",1,0))))</f>
        <v>2</v>
      </c>
      <c r="N10" s="7" t="str">
        <f>IF(L10="A","GIỎI",IF(L10="B","KHÁ",IF(L10="C","TB",IF(L10="D","TB YẾU","KÉM"))))</f>
        <v>TB</v>
      </c>
      <c r="O10" s="2" t="str">
        <f>IF(OR(K10&lt;4,J10&lt;=2),"KHÔNG ĐẠT","ĐẠT")</f>
        <v>ĐẠT</v>
      </c>
    </row>
    <row r="11" spans="1:15" s="26" customFormat="1" ht="24.75" customHeight="1">
      <c r="A11" s="8">
        <v>2</v>
      </c>
      <c r="B11" s="16" t="s">
        <v>39</v>
      </c>
      <c r="C11" s="17" t="s">
        <v>40</v>
      </c>
      <c r="D11" s="18" t="s">
        <v>41</v>
      </c>
      <c r="E11" s="22" t="s">
        <v>42</v>
      </c>
      <c r="F11" s="27">
        <v>7</v>
      </c>
      <c r="G11" s="27">
        <v>7</v>
      </c>
      <c r="H11" s="13"/>
      <c r="I11" s="13">
        <f>G11</f>
        <v>7</v>
      </c>
      <c r="J11" s="13">
        <v>6</v>
      </c>
      <c r="K11" s="23">
        <f>ROUND((J11*6+I11*2+F11*2)/10,1)</f>
        <v>6.4</v>
      </c>
      <c r="L11" s="24" t="str">
        <f>IF(K11&gt;=8.5,"A",IF(K11&gt;=7,"B",IF(K11&gt;=5.5,"C",IF(K11&gt;=4,"D",IF(AND(K11&lt;4,K11&gt;=0),"F",IF(AND(F11="",I11="",J11=""),"I",IF(OR(F11&lt;&gt;"",I11&lt;&gt;"",J11&lt;&gt;""),"X","R")))))))</f>
        <v>C</v>
      </c>
      <c r="M11" s="25">
        <f>IF(L11="A",4,IF(L11="B",3,IF(L11="C",2,IF(L11="D",1,0))))</f>
        <v>2</v>
      </c>
      <c r="N11" s="7" t="str">
        <f>IF(L11="A","GIỎI",IF(L11="B","KHÁ",IF(L11="C","TB",IF(L11="D","TB YẾU","KÉM"))))</f>
        <v>TB</v>
      </c>
      <c r="O11" s="2" t="str">
        <f>IF(OR(K11&lt;4,J11&lt;=2),"KHÔNG ĐẠT","ĐẠT")</f>
        <v>ĐẠT</v>
      </c>
    </row>
    <row r="12" spans="2:10" ht="21" customHeight="1">
      <c r="B12" s="35" t="s">
        <v>71</v>
      </c>
      <c r="C12" s="35"/>
      <c r="D12" s="35"/>
      <c r="E12" s="35"/>
      <c r="F12" s="14"/>
      <c r="G12" s="15"/>
      <c r="H12" s="15"/>
      <c r="I12" s="15"/>
      <c r="J12" s="15"/>
    </row>
    <row r="13" spans="2:14" ht="15.75">
      <c r="B13" s="20" t="s">
        <v>46</v>
      </c>
      <c r="C13"/>
      <c r="D13" s="20"/>
      <c r="E13" s="33" t="s">
        <v>15</v>
      </c>
      <c r="F13" s="33"/>
      <c r="G13" s="33"/>
      <c r="H13" s="33" t="s">
        <v>16</v>
      </c>
      <c r="I13" s="33"/>
      <c r="J13" s="33"/>
      <c r="K13" s="20"/>
      <c r="L13" s="33" t="s">
        <v>47</v>
      </c>
      <c r="M13" s="33"/>
      <c r="N13" s="33"/>
    </row>
    <row r="14" spans="3:14" ht="15.75">
      <c r="C14" s="34"/>
      <c r="D14" s="34"/>
      <c r="E14" s="34"/>
      <c r="F14" s="1"/>
      <c r="H14" s="35"/>
      <c r="I14" s="35"/>
      <c r="J14" s="35"/>
      <c r="K14" s="35"/>
      <c r="L14" s="35"/>
      <c r="M14" s="35"/>
      <c r="N14" s="35"/>
    </row>
    <row r="15" spans="3:6" ht="15.75">
      <c r="C15" s="21"/>
      <c r="F15" s="1"/>
    </row>
    <row r="16" ht="15.75">
      <c r="F16" s="1"/>
    </row>
    <row r="17" ht="15.75">
      <c r="F17" s="1"/>
    </row>
    <row r="18" spans="2:14" ht="15.75">
      <c r="B18" s="33" t="s">
        <v>51</v>
      </c>
      <c r="C18" s="33"/>
      <c r="D18" s="11"/>
      <c r="E18" s="33" t="s">
        <v>49</v>
      </c>
      <c r="F18" s="33"/>
      <c r="G18" s="33"/>
      <c r="H18" s="33" t="s">
        <v>48</v>
      </c>
      <c r="I18" s="33"/>
      <c r="J18" s="33"/>
      <c r="K18" s="11"/>
      <c r="L18" s="20" t="s">
        <v>50</v>
      </c>
      <c r="M18" s="20"/>
      <c r="N18" s="20"/>
    </row>
    <row r="19" spans="2:13" ht="15.75">
      <c r="B19" s="9"/>
      <c r="C19" s="9"/>
      <c r="D19" s="9"/>
      <c r="E19" s="9"/>
      <c r="F19" s="11"/>
      <c r="G19" s="9"/>
      <c r="H19" s="9"/>
      <c r="I19" s="9"/>
      <c r="J19" s="9"/>
      <c r="K19" s="9"/>
      <c r="L19" s="10"/>
      <c r="M19" s="10"/>
    </row>
  </sheetData>
  <sheetProtection/>
  <mergeCells count="27">
    <mergeCell ref="B18:C18"/>
    <mergeCell ref="E18:G18"/>
    <mergeCell ref="H18:J18"/>
    <mergeCell ref="N8:O9"/>
    <mergeCell ref="B12:E12"/>
    <mergeCell ref="E13:G13"/>
    <mergeCell ref="H13:J13"/>
    <mergeCell ref="L13:N13"/>
    <mergeCell ref="C14:E14"/>
    <mergeCell ref="H14:J14"/>
    <mergeCell ref="K14:N1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19" right="0.32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 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ThienVNT</dc:creator>
  <cp:keywords/>
  <dc:description/>
  <cp:lastModifiedBy>dhhqt</cp:lastModifiedBy>
  <cp:lastPrinted>2019-04-16T02:41:20Z</cp:lastPrinted>
  <dcterms:created xsi:type="dcterms:W3CDTF">2009-09-21T02:41:34Z</dcterms:created>
  <dcterms:modified xsi:type="dcterms:W3CDTF">2019-04-16T02:41:29Z</dcterms:modified>
  <cp:category/>
  <cp:version/>
  <cp:contentType/>
  <cp:contentStatus/>
</cp:coreProperties>
</file>