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6"/>
  </bookViews>
  <sheets>
    <sheet name="QTHL&amp;HH" sheetId="1" r:id="rId1"/>
    <sheet name="QLMT" sheetId="2" r:id="rId2"/>
    <sheet name="Luat và CS" sheetId="3" r:id="rId3"/>
    <sheet name="Các QTSH" sheetId="4" r:id="rId4"/>
    <sheet name="QTDA" sheetId="5" r:id="rId5"/>
    <sheet name="TACN" sheetId="6" r:id="rId6"/>
    <sheet name="PTMT" sheetId="7" r:id="rId7"/>
    <sheet name="QTSH L2" sheetId="8" r:id="rId8"/>
  </sheets>
  <definedNames/>
  <calcPr fullCalcOnLoad="1"/>
</workbook>
</file>

<file path=xl/sharedStrings.xml><?xml version="1.0" encoding="utf-8"?>
<sst xmlns="http://schemas.openxmlformats.org/spreadsheetml/2006/main" count="344" uniqueCount="63">
  <si>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</si>
  <si>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</si>
  <si>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</si>
  <si>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</si>
  <si>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</si>
  <si>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</si>
  <si>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</si>
  <si>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</si>
  <si>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</si>
  <si>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</si>
  <si>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</si>
  <si>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</si>
  <si>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</si>
  <si>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</si>
  <si>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</si>
  <si>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</si>
  <si>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</si>
  <si>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</si>
  <si>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</si>
  <si>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</si>
  <si>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</si>
  <si>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LỚP: CÔNG NGHỆ KỸ THUẬT MÔI TRƯỜNG K8</t>
  </si>
  <si>
    <t>NIÊN KHÓA: 2016 - 2020</t>
  </si>
  <si>
    <t>16Q101106</t>
  </si>
  <si>
    <t>Đặng Tiến</t>
  </si>
  <si>
    <t>Trung</t>
  </si>
  <si>
    <t>31.12.1997</t>
  </si>
  <si>
    <t>16Q101108</t>
  </si>
  <si>
    <t>Trần Ngọc Hoài</t>
  </si>
  <si>
    <t>Nhi</t>
  </si>
  <si>
    <t>01.05.1998</t>
  </si>
  <si>
    <t>16Q101109</t>
  </si>
  <si>
    <t>Bùi Thị Phương</t>
  </si>
  <si>
    <t>Thảo</t>
  </si>
  <si>
    <t>27.10.1998</t>
  </si>
  <si>
    <t xml:space="preserve"> M 2.2</t>
  </si>
  <si>
    <t>Danh sách này gồm có 3 sinh viên./.</t>
  </si>
  <si>
    <t>Học kỳ I - Năm học: 2018 - 2019</t>
  </si>
  <si>
    <t>HỌC PHẦN: Các quá trình hóa lý và HH trong xử lý nước và nước thải        SỐ TC: 2</t>
  </si>
  <si>
    <t>Giảng viên: Trần Thị Cúc Phương</t>
  </si>
  <si>
    <t>HỌC PHẦN: Quản lý môi trường và TQTT        SỐ TC: 2</t>
  </si>
  <si>
    <t>Giảng viên: Nguyễn thị Hoài Giang</t>
  </si>
  <si>
    <t>ĐIỂM KIỂM TRA ĐỊNH KỲ (M2 - HS3)</t>
  </si>
  <si>
    <t>ĐIỂM THI KẾT THÚC HỌC PHẦN (M3 - HS 6)</t>
  </si>
  <si>
    <t>HỌC PHẦN: Luật và chính sách môi trường       SỐ TC: 2</t>
  </si>
  <si>
    <t>HỌC PHẦN: Các QTSH trong XLN và NT      SỐ TC: 2</t>
  </si>
  <si>
    <t>Giảng viên: Nguyễn Thị Phượng</t>
  </si>
  <si>
    <t>Giảng viên: Nguyễn Thị Hoài Giang</t>
  </si>
  <si>
    <t>HỌC PHẦN: Quản trị dự án môi trường      SỐ TC: 2</t>
  </si>
  <si>
    <t>Giảng viên: Lê thị Hương Loan</t>
  </si>
  <si>
    <t>HỌC PHẦN: Tiếng anh chuyên ngành      SỐ TC: 2</t>
  </si>
  <si>
    <t>Giảng viên: Nguyễn Nữ Thanh Thảo</t>
  </si>
  <si>
    <t xml:space="preserve"> Vũ Trung Kiên</t>
  </si>
  <si>
    <t xml:space="preserve"> Hà Thị Ngọc Diệu</t>
  </si>
  <si>
    <t xml:space="preserve"> Nguyễn Thị Thi</t>
  </si>
  <si>
    <t xml:space="preserve"> Nguyễn Ngọc Thuỷ Tiên</t>
  </si>
  <si>
    <t>Học kỳ I - Năm học: 2018 - 2019 (lần 2)</t>
  </si>
  <si>
    <t>Danh sách này gồm có 1 sinh viên./.</t>
  </si>
  <si>
    <t>HỌC PHẦN: Phân tích môi trường và thực hành PTMT     SỐ TC: 3</t>
  </si>
  <si>
    <t>Giảng viên: Trần Thúc Bình - Trần Thị Như Thảo</t>
  </si>
  <si>
    <t>THỰC HÀNH  M 2.2</t>
  </si>
  <si>
    <t>ĐIỂM THI KẾT THÚC HỌC PHẦN (M3 - HS 5)</t>
  </si>
  <si>
    <t>ĐIỂM KIỂM TRA ĐỊNH KỲ (M2 - HS4)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</si>
</sst>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43" fontId="7" fillId="0" borderId="10" xfId="4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38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39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42</v>
      </c>
      <c r="H8" s="59"/>
      <c r="I8" s="60"/>
      <c r="J8" s="56" t="s">
        <v>18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28" customFormat="1" ht="19.5" customHeight="1">
      <c r="A10" s="9">
        <v>1</v>
      </c>
      <c r="B10" s="9" t="s">
        <v>27</v>
      </c>
      <c r="C10" s="12" t="s">
        <v>28</v>
      </c>
      <c r="D10" s="13" t="s">
        <v>29</v>
      </c>
      <c r="E10" s="18" t="s">
        <v>30</v>
      </c>
      <c r="F10" s="11">
        <v>9</v>
      </c>
      <c r="G10" s="11">
        <v>8.5</v>
      </c>
      <c r="H10" s="11"/>
      <c r="I10" s="11">
        <f>G10</f>
        <v>8.5</v>
      </c>
      <c r="J10" s="11">
        <v>8</v>
      </c>
      <c r="K10" s="25">
        <f>ROUND((J10*6+I10*3+F10)/10,1)</f>
        <v>8.3</v>
      </c>
      <c r="L10" s="26" t="str">
        <f>IF(K10&gt;=8.5,"A",IF(K10&gt;=7,"B",IF(K10&gt;=5.5,"C",IF(K10&gt;=4,"D",IF(AND(K10&lt;4,K10&gt;=0),"F",IF(AND(F10="",I10="",J10=""),"I",IF(OR(F10&lt;&gt;"",I10&lt;&gt;"",J10&lt;&gt;""),"X","R")))))))</f>
        <v>B</v>
      </c>
      <c r="M10" s="27">
        <f>IF(L10="A",4,IF(L10="B",3,IF(L10="C",2,IF(L10="D",1,0))))</f>
        <v>3</v>
      </c>
      <c r="N10" s="6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1" customFormat="1" ht="19.5" customHeight="1">
      <c r="A11" s="9">
        <v>2</v>
      </c>
      <c r="B11" s="9" t="s">
        <v>31</v>
      </c>
      <c r="C11" s="19" t="s">
        <v>32</v>
      </c>
      <c r="D11" s="20" t="s">
        <v>33</v>
      </c>
      <c r="E11" s="21" t="s">
        <v>34</v>
      </c>
      <c r="F11" s="22">
        <v>10</v>
      </c>
      <c r="G11" s="22">
        <v>9</v>
      </c>
      <c r="H11" s="22"/>
      <c r="I11" s="11">
        <f>G11</f>
        <v>9</v>
      </c>
      <c r="J11" s="22">
        <v>8.5</v>
      </c>
      <c r="K11" s="25">
        <f>ROUND((J11*6+I11*3+F11)/10,1)</f>
        <v>8.8</v>
      </c>
      <c r="L11" s="29" t="str">
        <f>IF(K11&gt;=8.5,"A",IF(K11&gt;=7,"B",IF(K11&gt;=5.5,"C",IF(K11&gt;=4,"D",IF(AND(K11&lt;4,K11&gt;=0),"F",IF(AND(F11="",I11="",J11=""),"I",IF(OR(F11&lt;&gt;"",I11&lt;&gt;"",J11&lt;&gt;""),"X","R")))))))</f>
        <v>A</v>
      </c>
      <c r="M11" s="30">
        <f>IF(L11="A",4,IF(L11="B",3,IF(L11="C",2,IF(L11="D",1,0))))</f>
        <v>4</v>
      </c>
      <c r="N11" s="23" t="str">
        <f>IF(L11="A","GIỎI",IF(L11="B","KHÁ",IF(L11="C","TB",IF(L11="D","TB YẾU","KÉM"))))</f>
        <v>GIỎI</v>
      </c>
      <c r="O11" s="24" t="str">
        <f>IF(OR(K11&lt;4,J11&lt;=2),"KHÔNG ĐẠT","ĐẠT")</f>
        <v>ĐẠT</v>
      </c>
    </row>
    <row r="12" spans="1:15" s="28" customFormat="1" ht="19.5" customHeight="1">
      <c r="A12" s="9">
        <v>3</v>
      </c>
      <c r="B12" s="9" t="s">
        <v>23</v>
      </c>
      <c r="C12" s="12" t="s">
        <v>24</v>
      </c>
      <c r="D12" s="13" t="s">
        <v>25</v>
      </c>
      <c r="E12" s="18" t="s">
        <v>26</v>
      </c>
      <c r="F12" s="11">
        <v>9</v>
      </c>
      <c r="G12" s="11">
        <v>8.5</v>
      </c>
      <c r="H12" s="11"/>
      <c r="I12" s="11">
        <f>G12</f>
        <v>8.5</v>
      </c>
      <c r="J12" s="11">
        <v>5.5</v>
      </c>
      <c r="K12" s="25">
        <f>ROUND((J12*6+I12*3+F12)/10,1)</f>
        <v>6.8</v>
      </c>
      <c r="L12" s="26" t="str">
        <f>IF(K12&gt;=8.5,"A",IF(K12&gt;=7,"B",IF(K12&gt;=5.5,"C",IF(K12&gt;=4,"D",IF(AND(K12&lt;4,K12&gt;=0),"F",IF(AND(F12="",I12="",J12=""),"I",IF(OR(F12&lt;&gt;"",I12&lt;&gt;"",J12&lt;&gt;""),"X","R")))))))</f>
        <v>C</v>
      </c>
      <c r="M12" s="27">
        <f>IF(L12="A",4,IF(L12="B",3,IF(L12="C",2,IF(L12="D",1,0))))</f>
        <v>2</v>
      </c>
      <c r="N12" s="6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9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E15:G15"/>
    <mergeCell ref="G8:I8"/>
    <mergeCell ref="I15:K15"/>
    <mergeCell ref="E5:N5"/>
    <mergeCell ref="E6:N6"/>
    <mergeCell ref="J8:J9"/>
    <mergeCell ref="K8:M8"/>
    <mergeCell ref="N8:O9"/>
    <mergeCell ref="M15:O15"/>
    <mergeCell ref="A8:A9"/>
    <mergeCell ref="B13:E13"/>
    <mergeCell ref="B8:B9"/>
    <mergeCell ref="C8:D9"/>
    <mergeCell ref="E8:E9"/>
    <mergeCell ref="F8:F9"/>
    <mergeCell ref="B20:C20"/>
    <mergeCell ref="E20:G20"/>
    <mergeCell ref="I20:K20"/>
    <mergeCell ref="M20:O20"/>
    <mergeCell ref="A1:D1"/>
    <mergeCell ref="E1:N1"/>
    <mergeCell ref="A2:D2"/>
    <mergeCell ref="E2:N2"/>
    <mergeCell ref="E3:N3"/>
    <mergeCell ref="E4:N4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40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41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42</v>
      </c>
      <c r="H8" s="59"/>
      <c r="I8" s="60"/>
      <c r="J8" s="56" t="s">
        <v>43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10</v>
      </c>
      <c r="G10" s="11">
        <v>9</v>
      </c>
      <c r="H10" s="11">
        <v>8.8</v>
      </c>
      <c r="I10" s="11">
        <f>(H10+G10*2)/3</f>
        <v>8.933333333333334</v>
      </c>
      <c r="J10" s="11">
        <v>9.8</v>
      </c>
      <c r="K10" s="25">
        <f>ROUND((J10*6+I10*3+F10)/10,1)</f>
        <v>9.6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39">
        <f>IF(L10="A",4,IF(L10="B",3,IF(L10="C",2,IF(L10="D",1,0))))</f>
        <v>4</v>
      </c>
      <c r="N10" s="40" t="str">
        <f>IF(L10="A","GIỎI",IF(L10="B","KHÁ",IF(L10="C","TB",IF(L10="D","TB YẾU","KÉM"))))</f>
        <v>GIỎI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22">
        <v>9.3</v>
      </c>
      <c r="H11" s="22">
        <v>9</v>
      </c>
      <c r="I11" s="11">
        <f>(H11+G11*2)/3</f>
        <v>9.200000000000001</v>
      </c>
      <c r="J11" s="22">
        <v>9.5</v>
      </c>
      <c r="K11" s="25">
        <f>ROUND((J11*6+I11*3+F11)/10,1)</f>
        <v>9.5</v>
      </c>
      <c r="L11" s="22" t="str">
        <f>IF(K11&gt;=8.5,"A",IF(K11&gt;=7,"B",IF(K11&gt;=5.5,"C",IF(K11&gt;=4,"D",IF(AND(K11&lt;4,K11&gt;=0),"F",IF(AND(F11="",I11="",J11=""),"I",IF(OR(F11&lt;&gt;"",I11&lt;&gt;"",J11&lt;&gt;""),"X","R")))))))</f>
        <v>A</v>
      </c>
      <c r="M11" s="42">
        <f>IF(L11="A",4,IF(L11="B",3,IF(L11="C",2,IF(L11="D",1,0))))</f>
        <v>4</v>
      </c>
      <c r="N11" s="43" t="str">
        <f>IF(L11="A","GIỎI",IF(L11="B","KHÁ",IF(L11="C","TB",IF(L11="D","TB YẾU","KÉM"))))</f>
        <v>GIỎI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10</v>
      </c>
      <c r="G12" s="11">
        <v>9</v>
      </c>
      <c r="H12" s="11">
        <v>8.8</v>
      </c>
      <c r="I12" s="11">
        <f>(H12+G12*2)/3</f>
        <v>8.933333333333334</v>
      </c>
      <c r="J12" s="11">
        <v>8.8</v>
      </c>
      <c r="K12" s="25">
        <f>ROUND((J12*6+I12*3+F12)/10,1)</f>
        <v>9</v>
      </c>
      <c r="L12" s="11" t="str">
        <f>IF(K12&gt;=8.5,"A",IF(K12&gt;=7,"B",IF(K12&gt;=5.5,"C",IF(K12&gt;=4,"D",IF(AND(K12&lt;4,K12&gt;=0),"F",IF(AND(F12="",I12="",J12=""),"I",IF(OR(F12&lt;&gt;"",I12&lt;&gt;"",J12&lt;&gt;""),"X","R")))))))</f>
        <v>A</v>
      </c>
      <c r="M12" s="39">
        <f>IF(L12="A",4,IF(L12="B",3,IF(L12="C",2,IF(L12="D",1,0))))</f>
        <v>4</v>
      </c>
      <c r="N12" s="40" t="str">
        <f>IF(L12="A","GIỎI",IF(L12="B","KHÁ",IF(L12="C","TB",IF(L12="D","TB YẾU","KÉM"))))</f>
        <v>GIỎI</v>
      </c>
      <c r="O12" s="45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B13:E13"/>
    <mergeCell ref="I15:K15"/>
    <mergeCell ref="M15:O15"/>
    <mergeCell ref="B20:C20"/>
    <mergeCell ref="E20:G20"/>
    <mergeCell ref="I20:K20"/>
    <mergeCell ref="M20:O20"/>
    <mergeCell ref="E15:G15"/>
    <mergeCell ref="E5:N5"/>
    <mergeCell ref="E6:N6"/>
    <mergeCell ref="A1:D1"/>
    <mergeCell ref="E1:N1"/>
    <mergeCell ref="A2:D2"/>
    <mergeCell ref="E2:N2"/>
    <mergeCell ref="E3:N3"/>
    <mergeCell ref="E4:N4"/>
    <mergeCell ref="F8:F9"/>
    <mergeCell ref="G8:I8"/>
    <mergeCell ref="J8:J9"/>
    <mergeCell ref="N8:O9"/>
    <mergeCell ref="K8:M8"/>
    <mergeCell ref="A8:A9"/>
    <mergeCell ref="C8:D9"/>
    <mergeCell ref="B8:B9"/>
    <mergeCell ref="E8:E9"/>
  </mergeCells>
  <printOptions/>
  <pageMargins left="0.54" right="0.2" top="0.75" bottom="0.75" header="0.44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44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47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42</v>
      </c>
      <c r="H8" s="59"/>
      <c r="I8" s="60"/>
      <c r="J8" s="56" t="s">
        <v>43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9</v>
      </c>
      <c r="G10" s="11">
        <v>9.3</v>
      </c>
      <c r="H10" s="11">
        <v>9</v>
      </c>
      <c r="I10" s="11">
        <f>(H10+G10*2)/3</f>
        <v>9.200000000000001</v>
      </c>
      <c r="J10" s="11">
        <v>9.5</v>
      </c>
      <c r="K10" s="25">
        <f>ROUND((J10*6+I10*3+F10)/10,1)</f>
        <v>9.4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39">
        <f>IF(L10="A",4,IF(L10="B",3,IF(L10="C",2,IF(L10="D",1,0))))</f>
        <v>4</v>
      </c>
      <c r="N10" s="40" t="str">
        <f>IF(L10="A","GIỎI",IF(L10="B","KHÁ",IF(L10="C","TB",IF(L10="D","TB YẾU","KÉM"))))</f>
        <v>GIỎI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22">
        <v>9.5</v>
      </c>
      <c r="H11" s="22">
        <v>9.3</v>
      </c>
      <c r="I11" s="11">
        <f>(H11+G11*2)/3</f>
        <v>9.433333333333334</v>
      </c>
      <c r="J11" s="22">
        <v>9.8</v>
      </c>
      <c r="K11" s="25">
        <f>ROUND((J11*6+I11*3+F11)/10,1)</f>
        <v>9.7</v>
      </c>
      <c r="L11" s="22" t="str">
        <f>IF(K11&gt;=8.5,"A",IF(K11&gt;=7,"B",IF(K11&gt;=5.5,"C",IF(K11&gt;=4,"D",IF(AND(K11&lt;4,K11&gt;=0),"F",IF(AND(F11="",I11="",J11=""),"I",IF(OR(F11&lt;&gt;"",I11&lt;&gt;"",J11&lt;&gt;""),"X","R")))))))</f>
        <v>A</v>
      </c>
      <c r="M11" s="42">
        <f>IF(L11="A",4,IF(L11="B",3,IF(L11="C",2,IF(L11="D",1,0))))</f>
        <v>4</v>
      </c>
      <c r="N11" s="43" t="str">
        <f>IF(L11="A","GIỎI",IF(L11="B","KHÁ",IF(L11="C","TB",IF(L11="D","TB YẾU","KÉM"))))</f>
        <v>GIỎI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9</v>
      </c>
      <c r="G12" s="11">
        <v>9.3</v>
      </c>
      <c r="H12" s="11">
        <v>9</v>
      </c>
      <c r="I12" s="11">
        <f>(H12+G12*2)/3</f>
        <v>9.200000000000001</v>
      </c>
      <c r="J12" s="11">
        <v>9</v>
      </c>
      <c r="K12" s="25">
        <f>ROUND((J12*6+I12*3+F12)/10,1)</f>
        <v>9.1</v>
      </c>
      <c r="L12" s="11" t="str">
        <f>IF(K12&gt;=8.5,"A",IF(K12&gt;=7,"B",IF(K12&gt;=5.5,"C",IF(K12&gt;=4,"D",IF(AND(K12&lt;4,K12&gt;=0),"F",IF(AND(F12="",I12="",J12=""),"I",IF(OR(F12&lt;&gt;"",I12&lt;&gt;"",J12&lt;&gt;""),"X","R")))))))</f>
        <v>A</v>
      </c>
      <c r="M12" s="39">
        <f>IF(L12="A",4,IF(L12="B",3,IF(L12="C",2,IF(L12="D",1,0))))</f>
        <v>4</v>
      </c>
      <c r="N12" s="40" t="str">
        <f>IF(L12="A","GIỎI",IF(L12="B","KHÁ",IF(L12="C","TB",IF(L12="D","TB YẾU","KÉM"))))</f>
        <v>GIỎI</v>
      </c>
      <c r="O12" s="45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I15:K15"/>
    <mergeCell ref="M15:O15"/>
    <mergeCell ref="B20:C20"/>
    <mergeCell ref="I20:K20"/>
    <mergeCell ref="M20:O20"/>
    <mergeCell ref="E15:G15"/>
    <mergeCell ref="E20:G20"/>
    <mergeCell ref="K8:M8"/>
    <mergeCell ref="A1:D1"/>
    <mergeCell ref="E1:N1"/>
    <mergeCell ref="A2:D2"/>
    <mergeCell ref="E2:N2"/>
    <mergeCell ref="E3:N3"/>
    <mergeCell ref="E4:N4"/>
    <mergeCell ref="N8:O9"/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</mergeCells>
  <printOptions/>
  <pageMargins left="0.64" right="0.3" top="0.75" bottom="0.75" header="0.32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45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46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42</v>
      </c>
      <c r="H8" s="59"/>
      <c r="I8" s="60"/>
      <c r="J8" s="56" t="s">
        <v>43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9</v>
      </c>
      <c r="G10" s="11">
        <v>8.7</v>
      </c>
      <c r="H10" s="11"/>
      <c r="I10" s="11">
        <f>G10</f>
        <v>8.7</v>
      </c>
      <c r="J10" s="11">
        <v>7.5</v>
      </c>
      <c r="K10" s="25">
        <f>ROUND((J10*6+I10*3+F10)/10,1)</f>
        <v>8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39">
        <f>IF(L10="A",4,IF(L10="B",3,IF(L10="C",2,IF(L10="D",1,0))))</f>
        <v>3</v>
      </c>
      <c r="N10" s="46" t="str">
        <f>IF(L10="A","GIỎI",IF(L10="B","KHÁ",IF(L10="C","TB",IF(L10="D","TB YẾU","KÉM"))))</f>
        <v>KHÁ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22">
        <v>8.5</v>
      </c>
      <c r="H11" s="22"/>
      <c r="I11" s="11">
        <f>G11</f>
        <v>8.5</v>
      </c>
      <c r="J11" s="22">
        <v>9</v>
      </c>
      <c r="K11" s="25">
        <f>ROUND((J11*6+I11*3+F11)/10,1)</f>
        <v>9</v>
      </c>
      <c r="L11" s="22" t="str">
        <f>IF(K11&gt;=8.5,"A",IF(K11&gt;=7,"B",IF(K11&gt;=5.5,"C",IF(K11&gt;=4,"D",IF(AND(K11&lt;4,K11&gt;=0),"F",IF(AND(F11="",I11="",J11=""),"I",IF(OR(F11&lt;&gt;"",I11&lt;&gt;"",J11&lt;&gt;""),"X","R")))))))</f>
        <v>A</v>
      </c>
      <c r="M11" s="42">
        <f>IF(L11="A",4,IF(L11="B",3,IF(L11="C",2,IF(L11="D",1,0))))</f>
        <v>4</v>
      </c>
      <c r="N11" s="47" t="str">
        <f>IF(L11="A","GIỎI",IF(L11="B","KHÁ",IF(L11="C","TB",IF(L11="D","TB YẾU","KÉM"))))</f>
        <v>GIỎI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8</v>
      </c>
      <c r="G12" s="11">
        <v>8</v>
      </c>
      <c r="H12" s="11"/>
      <c r="I12" s="11">
        <f>G12</f>
        <v>8</v>
      </c>
      <c r="J12" s="11">
        <v>1</v>
      </c>
      <c r="K12" s="25">
        <f>ROUND((J12*6+I12*3+F12)/10,1)</f>
        <v>3.8</v>
      </c>
      <c r="L12" s="11" t="str">
        <f>IF(K12&gt;=8.5,"A",IF(K12&gt;=7,"B",IF(K12&gt;=5.5,"C",IF(K12&gt;=4,"D",IF(AND(K12&lt;4,K12&gt;=0),"F",IF(AND(F12="",I12="",J12=""),"I",IF(OR(F12&lt;&gt;"",I12&lt;&gt;"",J12&lt;&gt;""),"X","R")))))))</f>
        <v>F</v>
      </c>
      <c r="M12" s="39">
        <f>IF(L12="A",4,IF(L12="B",3,IF(L12="C",2,IF(L12="D",1,0))))</f>
        <v>0</v>
      </c>
      <c r="N12" s="46" t="str">
        <f>IF(L12="A","GIỎI",IF(L12="B","KHÁ",IF(L12="C","TB",IF(L12="D","TB YẾU","KÉM"))))</f>
        <v>KÉM</v>
      </c>
      <c r="O12" s="45" t="str">
        <f>IF(OR(K12&lt;4,J12&lt;=2),"KHÔNG ĐẠT","ĐẠT")</f>
        <v>KHÔNG 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N8:O9"/>
    <mergeCell ref="B13:E13"/>
    <mergeCell ref="E15:G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18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57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48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49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17</v>
      </c>
      <c r="H8" s="59"/>
      <c r="I8" s="60"/>
      <c r="J8" s="56" t="s">
        <v>18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10</v>
      </c>
      <c r="G10" s="11">
        <v>10</v>
      </c>
      <c r="H10" s="11"/>
      <c r="I10" s="11">
        <f>G10</f>
        <v>10</v>
      </c>
      <c r="J10" s="11">
        <v>7</v>
      </c>
      <c r="K10" s="25">
        <f>ROUND((J10*7+I10*2+F10)/10,1)</f>
        <v>7.9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39">
        <f>IF(L10="A",4,IF(L10="B",3,IF(L10="C",2,IF(L10="D",1,0))))</f>
        <v>3</v>
      </c>
      <c r="N10" s="46" t="str">
        <f>IF(L10="A","GIỎI",IF(L10="B","KHÁ",IF(L10="C","TB",IF(L10="D","TB YẾU","KÉM"))))</f>
        <v>KHÁ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11">
        <v>10</v>
      </c>
      <c r="H11" s="22"/>
      <c r="I11" s="11">
        <f>G11</f>
        <v>10</v>
      </c>
      <c r="J11" s="22">
        <v>7</v>
      </c>
      <c r="K11" s="25">
        <f>ROUND((J11*7+I11*2+F11)/10,1)</f>
        <v>7.9</v>
      </c>
      <c r="L11" s="22" t="str">
        <f>IF(K11&gt;=8.5,"A",IF(K11&gt;=7,"B",IF(K11&gt;=5.5,"C",IF(K11&gt;=4,"D",IF(AND(K11&lt;4,K11&gt;=0),"F",IF(AND(F11="",I11="",J11=""),"I",IF(OR(F11&lt;&gt;"",I11&lt;&gt;"",J11&lt;&gt;""),"X","R")))))))</f>
        <v>B</v>
      </c>
      <c r="M11" s="42">
        <f>IF(L11="A",4,IF(L11="B",3,IF(L11="C",2,IF(L11="D",1,0))))</f>
        <v>3</v>
      </c>
      <c r="N11" s="47" t="str">
        <f>IF(L11="A","GIỎI",IF(L11="B","KHÁ",IF(L11="C","TB",IF(L11="D","TB YẾU","KÉM"))))</f>
        <v>KHÁ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10</v>
      </c>
      <c r="G12" s="11">
        <v>10</v>
      </c>
      <c r="H12" s="11"/>
      <c r="I12" s="11">
        <f>G12</f>
        <v>10</v>
      </c>
      <c r="J12" s="11">
        <v>6</v>
      </c>
      <c r="K12" s="25">
        <f>ROUND((J12*7+I12*2+F12)/10,1)</f>
        <v>7.2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39">
        <f>IF(L12="A",4,IF(L12="B",3,IF(L12="C",2,IF(L12="D",1,0))))</f>
        <v>3</v>
      </c>
      <c r="N12" s="46" t="str">
        <f>IF(L12="A","GIỎI",IF(L12="B","KHÁ",IF(L12="C","TB",IF(L12="D","TB YẾU","KÉM"))))</f>
        <v>KHÁ</v>
      </c>
      <c r="O12" s="45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5:G15"/>
    <mergeCell ref="I15:K15"/>
    <mergeCell ref="M15:O15"/>
    <mergeCell ref="B20:C20"/>
    <mergeCell ref="E20:G20"/>
    <mergeCell ref="I20:K20"/>
    <mergeCell ref="M20:O20"/>
  </mergeCells>
  <printOptions/>
  <pageMargins left="0.28" right="0.32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6.71093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851562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50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51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17</v>
      </c>
      <c r="H8" s="59"/>
      <c r="I8" s="60"/>
      <c r="J8" s="56" t="s">
        <v>18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10</v>
      </c>
      <c r="G10" s="11">
        <v>9</v>
      </c>
      <c r="H10" s="11"/>
      <c r="I10" s="11">
        <f>G10</f>
        <v>9</v>
      </c>
      <c r="J10" s="11">
        <v>9.5</v>
      </c>
      <c r="K10" s="25">
        <f>ROUND((J10*7+I10*2+F10)/10,1)</f>
        <v>9.5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39">
        <f>IF(L10="A",4,IF(L10="B",3,IF(L10="C",2,IF(L10="D",1,0))))</f>
        <v>4</v>
      </c>
      <c r="N10" s="46" t="str">
        <f>IF(L10="A","GIỎI",IF(L10="B","KHÁ",IF(L10="C","TB",IF(L10="D","TB YẾU","KÉM"))))</f>
        <v>GIỎI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11">
        <v>8.5</v>
      </c>
      <c r="H11" s="22"/>
      <c r="I11" s="11">
        <f>G11</f>
        <v>8.5</v>
      </c>
      <c r="J11" s="22">
        <v>9</v>
      </c>
      <c r="K11" s="25">
        <f>ROUND((J11*7+I11*2+F11)/10,1)</f>
        <v>9</v>
      </c>
      <c r="L11" s="22" t="str">
        <f>IF(K11&gt;=8.5,"A",IF(K11&gt;=7,"B",IF(K11&gt;=5.5,"C",IF(K11&gt;=4,"D",IF(AND(K11&lt;4,K11&gt;=0),"F",IF(AND(F11="",I11="",J11=""),"I",IF(OR(F11&lt;&gt;"",I11&lt;&gt;"",J11&lt;&gt;""),"X","R")))))))</f>
        <v>A</v>
      </c>
      <c r="M11" s="42">
        <f>IF(L11="A",4,IF(L11="B",3,IF(L11="C",2,IF(L11="D",1,0))))</f>
        <v>4</v>
      </c>
      <c r="N11" s="47" t="str">
        <f>IF(L11="A","GIỎI",IF(L11="B","KHÁ",IF(L11="C","TB",IF(L11="D","TB YẾU","KÉM"))))</f>
        <v>GIỎI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9</v>
      </c>
      <c r="G12" s="11">
        <v>8</v>
      </c>
      <c r="H12" s="11"/>
      <c r="I12" s="11">
        <f>G12</f>
        <v>8</v>
      </c>
      <c r="J12" s="11">
        <v>7.8</v>
      </c>
      <c r="K12" s="25">
        <f>ROUND((J12*7+I12*2+F12)/10,1)</f>
        <v>8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39">
        <f>IF(L12="A",4,IF(L12="B",3,IF(L12="C",2,IF(L12="D",1,0))))</f>
        <v>3</v>
      </c>
      <c r="N12" s="46" t="str">
        <f>IF(L12="A","GIỎI",IF(L12="B","KHÁ",IF(L12="C","TB",IF(L12="D","TB YẾU","KÉM"))))</f>
        <v>KHÁ</v>
      </c>
      <c r="O12" s="45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5:G15"/>
    <mergeCell ref="I15:K15"/>
    <mergeCell ref="M15:O15"/>
    <mergeCell ref="B20:C20"/>
    <mergeCell ref="E20:G20"/>
    <mergeCell ref="I20:K20"/>
    <mergeCell ref="M20:O20"/>
  </mergeCells>
  <printOptions/>
  <pageMargins left="0.39" right="0.28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7.57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42187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37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58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59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62</v>
      </c>
      <c r="H8" s="59"/>
      <c r="I8" s="60"/>
      <c r="J8" s="56" t="s">
        <v>61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60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27</v>
      </c>
      <c r="C10" s="33" t="s">
        <v>28</v>
      </c>
      <c r="D10" s="34" t="s">
        <v>29</v>
      </c>
      <c r="E10" s="37" t="s">
        <v>30</v>
      </c>
      <c r="F10" s="11">
        <v>10</v>
      </c>
      <c r="G10" s="11">
        <v>7</v>
      </c>
      <c r="H10" s="11">
        <v>8.5</v>
      </c>
      <c r="I10" s="11">
        <f>(H10*3+G10)/4</f>
        <v>8.125</v>
      </c>
      <c r="J10" s="11">
        <v>5</v>
      </c>
      <c r="K10" s="25">
        <f>(J10*5+I10*4+F10)/10</f>
        <v>6.75</v>
      </c>
      <c r="L10" s="11" t="str">
        <f>IF(K10&gt;=8.5,"A",IF(K10&gt;=7,"B",IF(K10&gt;=5.5,"C",IF(K10&gt;=4,"D",IF(AND(K10&lt;4,K10&gt;=0),"F",IF(AND(F10="",I10="",J10=""),"I",IF(OR(F10&lt;&gt;"",I10&lt;&gt;"",J10&lt;&gt;""),"X","R")))))))</f>
        <v>C</v>
      </c>
      <c r="M10" s="39">
        <f>IF(L10="A",4,IF(L10="B",3,IF(L10="C",2,IF(L10="D",1,0))))</f>
        <v>2</v>
      </c>
      <c r="N10" s="46" t="str">
        <f>IF(L10="A","GIỎI",IF(L10="B","KHÁ",IF(L10="C","TB",IF(L10="D","TB YẾU","KÉM"))))</f>
        <v>TB</v>
      </c>
      <c r="O10" s="45" t="str">
        <f>IF(OR(K10&lt;4,J10&lt;=2),"KHÔNG ĐẠT","ĐẠT")</f>
        <v>ĐẠT</v>
      </c>
    </row>
    <row r="11" spans="1:15" s="44" customFormat="1" ht="19.5" customHeight="1">
      <c r="A11" s="32">
        <v>2</v>
      </c>
      <c r="B11" s="32" t="s">
        <v>31</v>
      </c>
      <c r="C11" s="35" t="s">
        <v>32</v>
      </c>
      <c r="D11" s="36" t="s">
        <v>33</v>
      </c>
      <c r="E11" s="38" t="s">
        <v>34</v>
      </c>
      <c r="F11" s="11">
        <v>10</v>
      </c>
      <c r="G11" s="11">
        <v>7</v>
      </c>
      <c r="H11" s="11">
        <v>8.5</v>
      </c>
      <c r="I11" s="11">
        <f>(H11*3+G11)/4</f>
        <v>8.125</v>
      </c>
      <c r="J11" s="22">
        <v>5.5</v>
      </c>
      <c r="K11" s="25">
        <f>(J11*5+I11*4+F11)/10</f>
        <v>7</v>
      </c>
      <c r="L11" s="22" t="str">
        <f>IF(K11&gt;=8.5,"A",IF(K11&gt;=7,"B",IF(K11&gt;=5.5,"C",IF(K11&gt;=4,"D",IF(AND(K11&lt;4,K11&gt;=0),"F",IF(AND(F11="",I11="",J11=""),"I",IF(OR(F11&lt;&gt;"",I11&lt;&gt;"",J11&lt;&gt;""),"X","R")))))))</f>
        <v>B</v>
      </c>
      <c r="M11" s="42">
        <f>IF(L11="A",4,IF(L11="B",3,IF(L11="C",2,IF(L11="D",1,0))))</f>
        <v>3</v>
      </c>
      <c r="N11" s="47" t="str">
        <f>IF(L11="A","GIỎI",IF(L11="B","KHÁ",IF(L11="C","TB",IF(L11="D","TB YẾU","KÉM"))))</f>
        <v>KHÁ</v>
      </c>
      <c r="O11" s="9" t="str">
        <f>IF(OR(K11&lt;4,J11&lt;=2),"KHÔNG ĐẠT","ĐẠT")</f>
        <v>ĐẠT</v>
      </c>
    </row>
    <row r="12" spans="1:15" s="41" customFormat="1" ht="19.5" customHeight="1">
      <c r="A12" s="32">
        <v>3</v>
      </c>
      <c r="B12" s="32" t="s">
        <v>23</v>
      </c>
      <c r="C12" s="33" t="s">
        <v>24</v>
      </c>
      <c r="D12" s="34" t="s">
        <v>25</v>
      </c>
      <c r="E12" s="37" t="s">
        <v>26</v>
      </c>
      <c r="F12" s="11">
        <v>10</v>
      </c>
      <c r="G12" s="11">
        <v>5.5</v>
      </c>
      <c r="H12" s="11">
        <v>8.5</v>
      </c>
      <c r="I12" s="11">
        <f>(H12*3+G12)/4</f>
        <v>7.75</v>
      </c>
      <c r="J12" s="11">
        <v>2.5</v>
      </c>
      <c r="K12" s="25">
        <f>(J12*5+I12*4+F12)/10</f>
        <v>5.35</v>
      </c>
      <c r="L12" s="11" t="str">
        <f>IF(K12&gt;=8.5,"A",IF(K12&gt;=7,"B",IF(K12&gt;=5.5,"C",IF(K12&gt;=4,"D",IF(AND(K12&lt;4,K12&gt;=0),"F",IF(AND(F12="",I12="",J12=""),"I",IF(OR(F12&lt;&gt;"",I12&lt;&gt;"",J12&lt;&gt;""),"X","R")))))))</f>
        <v>D</v>
      </c>
      <c r="M12" s="39">
        <f>IF(L12="A",4,IF(L12="B",3,IF(L12="C",2,IF(L12="D",1,0))))</f>
        <v>1</v>
      </c>
      <c r="N12" s="46" t="str">
        <f>IF(L12="A","GIỎI",IF(L12="B","KHÁ",IF(L12="C","TB",IF(L12="D","TB YẾU","KÉM"))))</f>
        <v>TB YẾU</v>
      </c>
      <c r="O12" s="45" t="str">
        <f>IF(OR(K12&lt;4,J12&lt;=2),"KHÔNG ĐẠT","ĐẠT")</f>
        <v>ĐẠT</v>
      </c>
    </row>
    <row r="13" spans="2:5" ht="30.75" customHeight="1">
      <c r="B13" s="54" t="s">
        <v>36</v>
      </c>
      <c r="C13" s="54"/>
      <c r="D13" s="54"/>
      <c r="E13" s="54"/>
    </row>
    <row r="14" spans="2:5" ht="30.75" customHeight="1">
      <c r="B14" s="17"/>
      <c r="C14" s="17"/>
      <c r="D14" s="17"/>
      <c r="E14" s="17"/>
    </row>
    <row r="15" spans="2:15" ht="15.75">
      <c r="B15" s="15" t="s">
        <v>19</v>
      </c>
      <c r="C15" s="7"/>
      <c r="D15" s="7"/>
      <c r="E15" s="48" t="s">
        <v>14</v>
      </c>
      <c r="F15" s="48"/>
      <c r="G15" s="48"/>
      <c r="H15" s="14"/>
      <c r="I15" s="49" t="s">
        <v>15</v>
      </c>
      <c r="J15" s="49"/>
      <c r="K15" s="49"/>
      <c r="M15" s="49" t="s">
        <v>20</v>
      </c>
      <c r="N15" s="49"/>
      <c r="O15" s="49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14"/>
      <c r="C18" s="7"/>
      <c r="D18" s="7"/>
      <c r="E18" s="7"/>
      <c r="F18" s="14"/>
      <c r="G18" s="14"/>
      <c r="H18" s="14"/>
      <c r="I18" s="14"/>
      <c r="J18" s="7"/>
      <c r="K18" s="7"/>
      <c r="L18" s="8"/>
      <c r="M18" s="8"/>
      <c r="N18" s="7"/>
      <c r="O18" s="7"/>
    </row>
    <row r="19" spans="2:15" ht="15.75">
      <c r="B19" s="14"/>
      <c r="C19" s="7"/>
      <c r="D19" s="7"/>
      <c r="E19" s="7"/>
      <c r="F19" s="14"/>
      <c r="G19" s="14"/>
      <c r="H19" s="14"/>
      <c r="I19" s="14"/>
      <c r="J19" s="7"/>
      <c r="K19" s="7"/>
      <c r="L19" s="8"/>
      <c r="M19" s="8"/>
      <c r="N19" s="7"/>
      <c r="O19" s="7"/>
    </row>
    <row r="20" spans="2:15" ht="15.75">
      <c r="B20" s="48" t="s">
        <v>52</v>
      </c>
      <c r="C20" s="48"/>
      <c r="D20" s="15"/>
      <c r="E20" s="49" t="s">
        <v>53</v>
      </c>
      <c r="F20" s="49"/>
      <c r="G20" s="49"/>
      <c r="H20" s="16"/>
      <c r="I20" s="49" t="s">
        <v>54</v>
      </c>
      <c r="J20" s="49"/>
      <c r="K20" s="49"/>
      <c r="M20" s="49" t="s">
        <v>55</v>
      </c>
      <c r="N20" s="49"/>
      <c r="O20" s="49"/>
    </row>
    <row r="21" spans="2:15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</row>
  </sheetData>
  <sheetProtection/>
  <mergeCells count="25">
    <mergeCell ref="N8:O9"/>
    <mergeCell ref="B13:E13"/>
    <mergeCell ref="E15:G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28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2.5742187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8.00390625" style="1" customWidth="1"/>
    <col min="15" max="15" width="13.140625" style="1" customWidth="1"/>
    <col min="16" max="16384" width="9.140625" style="1" customWidth="1"/>
  </cols>
  <sheetData>
    <row r="1" spans="1:14" ht="15.75">
      <c r="A1" s="50" t="s">
        <v>1</v>
      </c>
      <c r="B1" s="50"/>
      <c r="C1" s="50"/>
      <c r="D1" s="50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1" t="s">
        <v>2</v>
      </c>
      <c r="B2" s="51"/>
      <c r="C2" s="51"/>
      <c r="D2" s="51"/>
      <c r="E2" s="48" t="s">
        <v>21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52" t="s">
        <v>22</v>
      </c>
      <c r="F3" s="52"/>
      <c r="G3" s="52"/>
      <c r="H3" s="52"/>
      <c r="I3" s="52"/>
      <c r="J3" s="52"/>
      <c r="K3" s="52"/>
      <c r="L3" s="52"/>
      <c r="M3" s="52"/>
      <c r="N3" s="52"/>
    </row>
    <row r="4" spans="5:14" ht="18.75" customHeight="1">
      <c r="E4" s="48" t="s">
        <v>56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61" t="s">
        <v>45</v>
      </c>
      <c r="F5" s="61"/>
      <c r="G5" s="61"/>
      <c r="H5" s="61"/>
      <c r="I5" s="61"/>
      <c r="J5" s="61"/>
      <c r="K5" s="61"/>
      <c r="L5" s="61"/>
      <c r="M5" s="61"/>
      <c r="N5" s="61"/>
    </row>
    <row r="6" spans="5:14" ht="15.75" customHeight="1">
      <c r="E6" s="61" t="s">
        <v>46</v>
      </c>
      <c r="F6" s="61"/>
      <c r="G6" s="61"/>
      <c r="H6" s="61"/>
      <c r="I6" s="61"/>
      <c r="J6" s="61"/>
      <c r="K6" s="61"/>
      <c r="L6" s="61"/>
      <c r="M6" s="61"/>
      <c r="N6" s="61"/>
    </row>
    <row r="7" ht="10.5" customHeight="1"/>
    <row r="8" spans="1:15" s="4" customFormat="1" ht="42" customHeight="1">
      <c r="A8" s="53" t="s">
        <v>0</v>
      </c>
      <c r="B8" s="53" t="s">
        <v>3</v>
      </c>
      <c r="C8" s="53" t="s">
        <v>4</v>
      </c>
      <c r="D8" s="53"/>
      <c r="E8" s="55" t="s">
        <v>5</v>
      </c>
      <c r="F8" s="56" t="s">
        <v>10</v>
      </c>
      <c r="G8" s="58" t="s">
        <v>42</v>
      </c>
      <c r="H8" s="59"/>
      <c r="I8" s="60"/>
      <c r="J8" s="56" t="s">
        <v>43</v>
      </c>
      <c r="K8" s="58" t="s">
        <v>9</v>
      </c>
      <c r="L8" s="59"/>
      <c r="M8" s="60"/>
      <c r="N8" s="62" t="s">
        <v>13</v>
      </c>
      <c r="O8" s="63"/>
    </row>
    <row r="9" spans="1:15" s="4" customFormat="1" ht="38.25" customHeight="1">
      <c r="A9" s="53"/>
      <c r="B9" s="53"/>
      <c r="C9" s="53"/>
      <c r="D9" s="53"/>
      <c r="E9" s="53"/>
      <c r="F9" s="57"/>
      <c r="G9" s="10" t="s">
        <v>16</v>
      </c>
      <c r="H9" s="10" t="s">
        <v>35</v>
      </c>
      <c r="I9" s="3" t="s">
        <v>8</v>
      </c>
      <c r="J9" s="57"/>
      <c r="K9" s="3" t="s">
        <v>11</v>
      </c>
      <c r="L9" s="3" t="s">
        <v>6</v>
      </c>
      <c r="M9" s="3" t="s">
        <v>12</v>
      </c>
      <c r="N9" s="64"/>
      <c r="O9" s="65"/>
    </row>
    <row r="10" spans="1:15" s="41" customFormat="1" ht="19.5" customHeight="1">
      <c r="A10" s="32">
        <v>1</v>
      </c>
      <c r="B10" s="32" t="s">
        <v>23</v>
      </c>
      <c r="C10" s="33" t="s">
        <v>24</v>
      </c>
      <c r="D10" s="34" t="s">
        <v>25</v>
      </c>
      <c r="E10" s="37" t="s">
        <v>26</v>
      </c>
      <c r="F10" s="11">
        <v>8</v>
      </c>
      <c r="G10" s="11">
        <v>8</v>
      </c>
      <c r="H10" s="11"/>
      <c r="I10" s="11">
        <f>G10</f>
        <v>8</v>
      </c>
      <c r="J10" s="11">
        <v>6.5</v>
      </c>
      <c r="K10" s="25">
        <f>ROUND((J10*6+I10*3+F10)/10,1)</f>
        <v>7.1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39">
        <f>IF(L10="A",4,IF(L10="B",3,IF(L10="C",2,IF(L10="D",1,0))))</f>
        <v>3</v>
      </c>
      <c r="N10" s="46" t="str">
        <f>IF(L10="A","GIỎI",IF(L10="B","KHÁ",IF(L10="C","TB",IF(L10="D","TB YẾU","KÉM"))))</f>
        <v>KHÁ</v>
      </c>
      <c r="O10" s="45" t="str">
        <f>IF(OR(K10&lt;4,J10&lt;=2),"KHÔNG ĐẠT","ĐẠT")</f>
        <v>ĐẠT</v>
      </c>
    </row>
    <row r="11" spans="2:5" ht="30.75" customHeight="1">
      <c r="B11" s="54" t="s">
        <v>57</v>
      </c>
      <c r="C11" s="54"/>
      <c r="D11" s="54"/>
      <c r="E11" s="54"/>
    </row>
    <row r="12" spans="2:5" ht="30.75" customHeight="1">
      <c r="B12" s="17"/>
      <c r="C12" s="17"/>
      <c r="D12" s="17"/>
      <c r="E12" s="17"/>
    </row>
    <row r="13" spans="2:15" ht="15.75">
      <c r="B13" s="15" t="s">
        <v>19</v>
      </c>
      <c r="C13" s="7"/>
      <c r="D13" s="7"/>
      <c r="E13" s="48" t="s">
        <v>14</v>
      </c>
      <c r="F13" s="48"/>
      <c r="G13" s="48"/>
      <c r="H13" s="14"/>
      <c r="I13" s="49" t="s">
        <v>15</v>
      </c>
      <c r="J13" s="49"/>
      <c r="K13" s="49"/>
      <c r="M13" s="49" t="s">
        <v>20</v>
      </c>
      <c r="N13" s="49"/>
      <c r="O13" s="49"/>
    </row>
    <row r="14" spans="2:15" ht="15.75">
      <c r="B14" s="14"/>
      <c r="C14" s="7"/>
      <c r="D14" s="7"/>
      <c r="E14" s="7"/>
      <c r="F14" s="14"/>
      <c r="G14" s="14"/>
      <c r="H14" s="14"/>
      <c r="I14" s="14"/>
      <c r="J14" s="7"/>
      <c r="K14" s="7"/>
      <c r="L14" s="8"/>
      <c r="M14" s="8"/>
      <c r="N14" s="7"/>
      <c r="O14" s="7"/>
    </row>
    <row r="15" spans="2:15" ht="15.75">
      <c r="B15" s="14"/>
      <c r="C15" s="7"/>
      <c r="D15" s="7"/>
      <c r="E15" s="7"/>
      <c r="F15" s="14"/>
      <c r="G15" s="14"/>
      <c r="H15" s="14"/>
      <c r="I15" s="14"/>
      <c r="J15" s="7"/>
      <c r="K15" s="7"/>
      <c r="L15" s="8"/>
      <c r="M15" s="8"/>
      <c r="N15" s="7"/>
      <c r="O15" s="7"/>
    </row>
    <row r="16" spans="2:15" ht="15.75">
      <c r="B16" s="14"/>
      <c r="C16" s="7"/>
      <c r="D16" s="7"/>
      <c r="E16" s="7"/>
      <c r="F16" s="14"/>
      <c r="G16" s="14"/>
      <c r="H16" s="14"/>
      <c r="I16" s="14"/>
      <c r="J16" s="7"/>
      <c r="K16" s="7"/>
      <c r="L16" s="8"/>
      <c r="M16" s="8"/>
      <c r="N16" s="7"/>
      <c r="O16" s="7"/>
    </row>
    <row r="17" spans="2:15" ht="15.75">
      <c r="B17" s="14"/>
      <c r="C17" s="7"/>
      <c r="D17" s="7"/>
      <c r="E17" s="7"/>
      <c r="F17" s="14"/>
      <c r="G17" s="14"/>
      <c r="H17" s="14"/>
      <c r="I17" s="14"/>
      <c r="J17" s="7"/>
      <c r="K17" s="7"/>
      <c r="L17" s="8"/>
      <c r="M17" s="8"/>
      <c r="N17" s="7"/>
      <c r="O17" s="7"/>
    </row>
    <row r="18" spans="2:15" ht="15.75">
      <c r="B18" s="48" t="s">
        <v>52</v>
      </c>
      <c r="C18" s="48"/>
      <c r="D18" s="15"/>
      <c r="E18" s="49" t="s">
        <v>53</v>
      </c>
      <c r="F18" s="49"/>
      <c r="G18" s="49"/>
      <c r="H18" s="16"/>
      <c r="I18" s="49" t="s">
        <v>54</v>
      </c>
      <c r="J18" s="49"/>
      <c r="K18" s="49"/>
      <c r="M18" s="49" t="s">
        <v>55</v>
      </c>
      <c r="N18" s="49"/>
      <c r="O18" s="49"/>
    </row>
    <row r="19" spans="2:15" ht="15.7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7"/>
      <c r="O19" s="7"/>
    </row>
  </sheetData>
  <sheetProtection/>
  <mergeCells count="25">
    <mergeCell ref="N8:O9"/>
    <mergeCell ref="B11:E11"/>
    <mergeCell ref="E13:G13"/>
    <mergeCell ref="I13:K13"/>
    <mergeCell ref="M13:O13"/>
    <mergeCell ref="B18:C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" right="0.3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2019-04-24T02:40:12Z</cp:lastPrinted>
  <dcterms:created xsi:type="dcterms:W3CDTF">2009-09-21T02:41:34Z</dcterms:created>
  <dcterms:modified xsi:type="dcterms:W3CDTF">2019-04-25T01:55:01Z</dcterms:modified>
  <cp:category/>
  <cp:version/>
  <cp:contentType/>
  <cp:contentStatus/>
</cp:coreProperties>
</file>