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2"/>
  </bookViews>
  <sheets>
    <sheet name="KHMT" sheetId="1" r:id="rId1"/>
    <sheet name="VKT" sheetId="2" r:id="rId2"/>
    <sheet name="STH" sheetId="3" r:id="rId3"/>
    <sheet name="SHĐC" sheetId="4" r:id="rId4"/>
    <sheet name="NL2" sheetId="5" r:id="rId5"/>
    <sheet name="Toan A2" sheetId="6" r:id="rId6"/>
  </sheets>
  <definedNames/>
  <calcPr fullCalcOnLoad="1"/>
</workbook>
</file>

<file path=xl/sharedStrings.xml><?xml version="1.0" encoding="utf-8"?>
<sst xmlns="http://schemas.openxmlformats.org/spreadsheetml/2006/main" count="240" uniqueCount="54">
  <si>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</si>
  <si>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</si>
  <si>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</si>
  <si>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</si>
  <si>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</si>
  <si>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</si>
  <si>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</si>
  <si>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</si>
  <si>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</si>
  <si>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</si>
  <si>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</si>
  <si>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</si>
  <si>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</si>
  <si>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</si>
  <si>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</si>
  <si>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</si>
  <si>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</si>
  <si>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</si>
  <si>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KIỂM TRA ĐỊNH KỲ (M2 - HS2)</t>
  </si>
  <si>
    <t>ĐIỂM THI KẾT THÚC HỌC PHẦN (M3 - HS 7)</t>
  </si>
  <si>
    <t>Xác nhận của Phòng ĐT - KHCN</t>
  </si>
  <si>
    <t>Người dò điểm</t>
  </si>
  <si>
    <t>Hà Thị Ngọc Diệu</t>
  </si>
  <si>
    <t>Nguyễn Thị Thi</t>
  </si>
  <si>
    <t>Nguyễn Ngọc Thủy Tiên</t>
  </si>
  <si>
    <t>NIÊN KHÓA: 2017 - 2021</t>
  </si>
  <si>
    <t>LỚP: CÔNG NGHỆ KỸ THUẬT MÔI TRƯỜNG K10</t>
  </si>
  <si>
    <t xml:space="preserve"> Vũ Trung Kiên</t>
  </si>
  <si>
    <t>18Q1011001</t>
  </si>
  <si>
    <t xml:space="preserve">Lê Đức </t>
  </si>
  <si>
    <t>Hiếu</t>
  </si>
  <si>
    <t>01.06.2000</t>
  </si>
  <si>
    <t>18Q1011002</t>
  </si>
  <si>
    <t>Võ Tuấn</t>
  </si>
  <si>
    <t>Kiệt</t>
  </si>
  <si>
    <t>28.06.1999</t>
  </si>
  <si>
    <t>ĐIỂM KIỂM TRA ĐỊNH KỲ (M2 - HS4)</t>
  </si>
  <si>
    <t>ĐIỂM THI KẾT THÚC HỌC PHẦN (M3 - HS 5)</t>
  </si>
  <si>
    <t>Danh sách này gồm có 2 sinh viên./.</t>
  </si>
  <si>
    <t>Giảng viên: Trương Thị Hoa Mai</t>
  </si>
  <si>
    <t>Học kỳ II - Năm học: 2018 - 2019</t>
  </si>
  <si>
    <t>HỌC PHẦN: Khoa học môi trường đại cương                SỐ TÍN CHỈ: 2</t>
  </si>
  <si>
    <t>Giảng viên: Nguyễn Xuân Cường</t>
  </si>
  <si>
    <t>ĐIỂM KIỂM TRA ĐỊNH KỲ (M2 - HS3)</t>
  </si>
  <si>
    <t>ĐIỂM THI KẾT THÚC HỌC PHẦN (M3 - HS 6)</t>
  </si>
  <si>
    <t>HỌC PHẦN: Vẽ kỹ thuật 1            SỐ TÍN CHỈ: 2</t>
  </si>
  <si>
    <t>Giảng viên: Đoàn Thị Lan</t>
  </si>
  <si>
    <t>Giảng viên: Nguyễn Thị Phượng</t>
  </si>
  <si>
    <t>Giảng viên: Trần Thị Như Thảo</t>
  </si>
  <si>
    <t>HỌC PHẦN: Sinh học đại cương      SỐ TÍN CHỈ: 2</t>
  </si>
  <si>
    <t>Giảng viên: Nguyễn Văn Kiếm</t>
  </si>
  <si>
    <t>HỌC PHẦN:  Những nguyên lý cơ bản của CN Mác - Lênin   2          SỐ TÍN CHỈ: 3</t>
  </si>
  <si>
    <t>HỌC PHẦN: Sinh thái môi trường        SỐ TÍN CHỈ: 2</t>
  </si>
  <si>
    <t>HỌC PHẦN:  Toán cao cấp A2           SỐ TÍN CHỈ: 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</si>
</sst>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6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14" fontId="43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3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561975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K10" sqref="K10:K11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8.42187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0" t="s">
        <v>1</v>
      </c>
      <c r="B1" s="40"/>
      <c r="C1" s="40"/>
      <c r="D1" s="40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41" t="s">
        <v>2</v>
      </c>
      <c r="B2" s="41"/>
      <c r="C2" s="41"/>
      <c r="D2" s="41"/>
      <c r="E2" s="35" t="s">
        <v>26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42" t="s">
        <v>25</v>
      </c>
      <c r="F3" s="42"/>
      <c r="G3" s="42"/>
      <c r="H3" s="42"/>
      <c r="I3" s="42"/>
      <c r="J3" s="42"/>
      <c r="K3" s="42"/>
      <c r="L3" s="42"/>
      <c r="M3" s="42"/>
      <c r="N3" s="42"/>
    </row>
    <row r="4" spans="5:14" ht="18.75" customHeight="1">
      <c r="E4" s="35" t="s">
        <v>40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28" t="s">
        <v>41</v>
      </c>
      <c r="F5" s="28"/>
      <c r="G5" s="28"/>
      <c r="H5" s="28"/>
      <c r="I5" s="28"/>
      <c r="J5" s="28"/>
      <c r="K5" s="28"/>
      <c r="L5" s="28"/>
      <c r="M5" s="28"/>
      <c r="N5" s="28"/>
    </row>
    <row r="6" spans="5:14" ht="15.75" customHeight="1">
      <c r="E6" s="28" t="s">
        <v>42</v>
      </c>
      <c r="F6" s="28"/>
      <c r="G6" s="28"/>
      <c r="H6" s="28"/>
      <c r="I6" s="28"/>
      <c r="J6" s="28"/>
      <c r="K6" s="28"/>
      <c r="L6" s="28"/>
      <c r="M6" s="28"/>
      <c r="N6" s="28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8" t="s">
        <v>5</v>
      </c>
      <c r="F8" s="29" t="s">
        <v>11</v>
      </c>
      <c r="G8" s="24" t="s">
        <v>43</v>
      </c>
      <c r="H8" s="25"/>
      <c r="I8" s="26"/>
      <c r="J8" s="29" t="s">
        <v>44</v>
      </c>
      <c r="K8" s="24" t="s">
        <v>10</v>
      </c>
      <c r="L8" s="25"/>
      <c r="M8" s="26"/>
      <c r="N8" s="31" t="s">
        <v>14</v>
      </c>
      <c r="O8" s="32"/>
    </row>
    <row r="9" spans="1:15" s="5" customFormat="1" ht="38.25" customHeight="1">
      <c r="A9" s="36"/>
      <c r="B9" s="36"/>
      <c r="C9" s="36"/>
      <c r="D9" s="36"/>
      <c r="E9" s="36"/>
      <c r="F9" s="30"/>
      <c r="G9" s="14" t="s">
        <v>17</v>
      </c>
      <c r="H9" s="7" t="s">
        <v>8</v>
      </c>
      <c r="I9" s="4" t="s">
        <v>9</v>
      </c>
      <c r="J9" s="30"/>
      <c r="K9" s="4" t="s">
        <v>12</v>
      </c>
      <c r="L9" s="4" t="s">
        <v>6</v>
      </c>
      <c r="M9" s="4" t="s">
        <v>13</v>
      </c>
      <c r="N9" s="33"/>
      <c r="O9" s="34"/>
    </row>
    <row r="10" spans="1:15" s="3" customFormat="1" ht="19.5" customHeight="1">
      <c r="A10" s="11">
        <v>1</v>
      </c>
      <c r="B10" s="20" t="s">
        <v>28</v>
      </c>
      <c r="C10" s="21" t="s">
        <v>29</v>
      </c>
      <c r="D10" s="22" t="s">
        <v>30</v>
      </c>
      <c r="E10" s="23" t="s">
        <v>31</v>
      </c>
      <c r="F10" s="15">
        <v>8</v>
      </c>
      <c r="G10" s="15">
        <v>8.3</v>
      </c>
      <c r="H10" s="15">
        <v>8.5</v>
      </c>
      <c r="I10" s="15">
        <f>(H10*1.5+G10*1.5)/3</f>
        <v>8.4</v>
      </c>
      <c r="J10" s="15">
        <v>7.5</v>
      </c>
      <c r="K10" s="19">
        <f>ROUND((J10*6+I10*3+F10)/10,1)</f>
        <v>7.8</v>
      </c>
      <c r="L10" s="12" t="str">
        <f>IF(K10&gt;=8.5,"A",IF(K10&gt;=7,"B",IF(K10&gt;=5.5,"C",IF(K10&gt;=4,"D",IF(AND(K10&lt;4,K10&gt;=0),"F",IF(AND(F10="",I10="",J10=""),"I",IF(OR(F10&lt;&gt;"",I10&lt;&gt;"",J10&lt;&gt;""),"X","R")))))))</f>
        <v>B</v>
      </c>
      <c r="M10" s="13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19.5" customHeight="1">
      <c r="A11" s="11">
        <v>2</v>
      </c>
      <c r="B11" s="20" t="s">
        <v>32</v>
      </c>
      <c r="C11" s="21" t="s">
        <v>33</v>
      </c>
      <c r="D11" s="22" t="s">
        <v>34</v>
      </c>
      <c r="E11" s="23" t="s">
        <v>35</v>
      </c>
      <c r="F11" s="15">
        <v>9</v>
      </c>
      <c r="G11" s="15">
        <v>8.7</v>
      </c>
      <c r="H11" s="15">
        <v>9</v>
      </c>
      <c r="I11" s="15">
        <f>(H11*1.5+G11*1.5)/3</f>
        <v>8.85</v>
      </c>
      <c r="J11" s="15">
        <v>8.5</v>
      </c>
      <c r="K11" s="19">
        <f>ROUND((J11*6+I11*3+F11)/10,1)</f>
        <v>8.7</v>
      </c>
      <c r="L11" s="12" t="str">
        <f>IF(K11&gt;=8.5,"A",IF(K11&gt;=7,"B",IF(K11&gt;=5.5,"C",IF(K11&gt;=4,"D",IF(AND(K11&lt;4,K11&gt;=0),"F",IF(AND(F11="",I11="",J11=""),"I",IF(OR(F11&lt;&gt;"",I11&lt;&gt;"",J11&lt;&gt;""),"X","R")))))))</f>
        <v>A</v>
      </c>
      <c r="M11" s="13">
        <f>IF(L11="A",4,IF(L11="B",3,IF(L11="C",2,IF(L11="D",1,0))))</f>
        <v>4</v>
      </c>
      <c r="N11" s="8" t="str">
        <f>IF(L11="A","GIỎI",IF(L11="B","KHÁ",IF(L11="C","TB",IF(L11="D","TB YẾU","KÉM"))))</f>
        <v>GIỎI</v>
      </c>
      <c r="O11" s="2" t="str">
        <f>IF(OR(K11&lt;4,J11&lt;=2),"KHÔNG ĐẠT","ĐẠT")</f>
        <v>ĐẠT</v>
      </c>
    </row>
    <row r="12" spans="2:5" ht="23.25" customHeight="1">
      <c r="B12" s="37" t="s">
        <v>38</v>
      </c>
      <c r="C12" s="37"/>
      <c r="D12" s="37"/>
      <c r="E12" s="37"/>
    </row>
    <row r="13" spans="2:15" ht="15.75">
      <c r="B13" s="17" t="s">
        <v>20</v>
      </c>
      <c r="C13" s="9"/>
      <c r="D13" s="9"/>
      <c r="E13" s="35" t="s">
        <v>15</v>
      </c>
      <c r="F13" s="35"/>
      <c r="G13" s="35"/>
      <c r="H13" s="16"/>
      <c r="I13" s="27" t="s">
        <v>16</v>
      </c>
      <c r="J13" s="27"/>
      <c r="K13" s="27"/>
      <c r="M13" s="27" t="s">
        <v>21</v>
      </c>
      <c r="N13" s="27"/>
      <c r="O13" s="27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16"/>
      <c r="C17" s="9"/>
      <c r="D17" s="9"/>
      <c r="E17" s="9"/>
      <c r="F17" s="16"/>
      <c r="G17" s="16"/>
      <c r="H17" s="16"/>
      <c r="I17" s="16"/>
      <c r="J17" s="9"/>
      <c r="K17" s="9"/>
      <c r="L17" s="10"/>
      <c r="M17" s="10"/>
      <c r="N17" s="9"/>
      <c r="O17" s="9"/>
    </row>
    <row r="18" spans="2:15" ht="15.75">
      <c r="B18" s="35" t="s">
        <v>27</v>
      </c>
      <c r="C18" s="35"/>
      <c r="D18" s="17"/>
      <c r="E18" s="39" t="s">
        <v>22</v>
      </c>
      <c r="F18" s="39"/>
      <c r="G18" s="39"/>
      <c r="H18" s="18"/>
      <c r="I18" s="27" t="s">
        <v>23</v>
      </c>
      <c r="J18" s="27"/>
      <c r="K18" s="27"/>
      <c r="M18" s="27" t="s">
        <v>24</v>
      </c>
      <c r="N18" s="27"/>
      <c r="O18" s="27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B18:C18"/>
    <mergeCell ref="E18:G18"/>
    <mergeCell ref="I18:K18"/>
    <mergeCell ref="M18:O18"/>
    <mergeCell ref="A1:D1"/>
    <mergeCell ref="E1:N1"/>
    <mergeCell ref="A2:D2"/>
    <mergeCell ref="E2:N2"/>
    <mergeCell ref="E3:N3"/>
    <mergeCell ref="E4:N4"/>
    <mergeCell ref="A8:A9"/>
    <mergeCell ref="B12:E12"/>
    <mergeCell ref="B8:B9"/>
    <mergeCell ref="C8:D9"/>
    <mergeCell ref="E8:E9"/>
    <mergeCell ref="F8:F9"/>
    <mergeCell ref="G8:I8"/>
    <mergeCell ref="I13:K13"/>
    <mergeCell ref="E5:N5"/>
    <mergeCell ref="E6:N6"/>
    <mergeCell ref="J8:J9"/>
    <mergeCell ref="K8:M8"/>
    <mergeCell ref="N8:O9"/>
    <mergeCell ref="M13:O13"/>
    <mergeCell ref="E13:G13"/>
  </mergeCells>
  <printOptions/>
  <pageMargins left="0.31" right="0.16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9.0039062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0" t="s">
        <v>1</v>
      </c>
      <c r="B1" s="40"/>
      <c r="C1" s="40"/>
      <c r="D1" s="40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41" t="s">
        <v>2</v>
      </c>
      <c r="B2" s="41"/>
      <c r="C2" s="41"/>
      <c r="D2" s="41"/>
      <c r="E2" s="35" t="s">
        <v>26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42" t="s">
        <v>25</v>
      </c>
      <c r="F3" s="42"/>
      <c r="G3" s="42"/>
      <c r="H3" s="42"/>
      <c r="I3" s="42"/>
      <c r="J3" s="42"/>
      <c r="K3" s="42"/>
      <c r="L3" s="42"/>
      <c r="M3" s="42"/>
      <c r="N3" s="42"/>
    </row>
    <row r="4" spans="5:14" ht="18.75" customHeight="1">
      <c r="E4" s="35" t="s">
        <v>40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28" t="s">
        <v>45</v>
      </c>
      <c r="F5" s="28"/>
      <c r="G5" s="28"/>
      <c r="H5" s="28"/>
      <c r="I5" s="28"/>
      <c r="J5" s="28"/>
      <c r="K5" s="28"/>
      <c r="L5" s="28"/>
      <c r="M5" s="28"/>
      <c r="N5" s="28"/>
    </row>
    <row r="6" spans="5:14" ht="15.75" customHeight="1">
      <c r="E6" s="28" t="s">
        <v>46</v>
      </c>
      <c r="F6" s="28"/>
      <c r="G6" s="28"/>
      <c r="H6" s="28"/>
      <c r="I6" s="28"/>
      <c r="J6" s="28"/>
      <c r="K6" s="28"/>
      <c r="L6" s="28"/>
      <c r="M6" s="28"/>
      <c r="N6" s="28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8" t="s">
        <v>5</v>
      </c>
      <c r="F8" s="29" t="s">
        <v>11</v>
      </c>
      <c r="G8" s="24" t="s">
        <v>18</v>
      </c>
      <c r="H8" s="25"/>
      <c r="I8" s="26"/>
      <c r="J8" s="29" t="s">
        <v>19</v>
      </c>
      <c r="K8" s="24" t="s">
        <v>10</v>
      </c>
      <c r="L8" s="25"/>
      <c r="M8" s="26"/>
      <c r="N8" s="31" t="s">
        <v>14</v>
      </c>
      <c r="O8" s="32"/>
    </row>
    <row r="9" spans="1:15" s="5" customFormat="1" ht="38.25" customHeight="1">
      <c r="A9" s="36"/>
      <c r="B9" s="36"/>
      <c r="C9" s="36"/>
      <c r="D9" s="36"/>
      <c r="E9" s="36"/>
      <c r="F9" s="30"/>
      <c r="G9" s="14" t="s">
        <v>17</v>
      </c>
      <c r="H9" s="7" t="s">
        <v>8</v>
      </c>
      <c r="I9" s="4" t="s">
        <v>9</v>
      </c>
      <c r="J9" s="30"/>
      <c r="K9" s="4" t="s">
        <v>12</v>
      </c>
      <c r="L9" s="4" t="s">
        <v>6</v>
      </c>
      <c r="M9" s="4" t="s">
        <v>13</v>
      </c>
      <c r="N9" s="33"/>
      <c r="O9" s="34"/>
    </row>
    <row r="10" spans="1:15" s="3" customFormat="1" ht="19.5" customHeight="1">
      <c r="A10" s="11">
        <v>1</v>
      </c>
      <c r="B10" s="20" t="s">
        <v>28</v>
      </c>
      <c r="C10" s="21" t="s">
        <v>29</v>
      </c>
      <c r="D10" s="22" t="s">
        <v>30</v>
      </c>
      <c r="E10" s="23" t="s">
        <v>31</v>
      </c>
      <c r="F10" s="15">
        <v>0</v>
      </c>
      <c r="G10" s="15">
        <v>0</v>
      </c>
      <c r="H10" s="15"/>
      <c r="I10" s="15">
        <f>G10</f>
        <v>0</v>
      </c>
      <c r="J10" s="15">
        <v>0</v>
      </c>
      <c r="K10" s="19">
        <f>ROUND((J10*7+I10*2+F10)/10,1)</f>
        <v>0</v>
      </c>
      <c r="L10" s="12" t="str">
        <f>IF(K10&gt;=8.5,"A",IF(K10&gt;=7,"B",IF(K10&gt;=5.5,"C",IF(K10&gt;=4,"D",IF(AND(K10&lt;4,K10&gt;=0),"F",IF(AND(F10="",I10="",J10=""),"I",IF(OR(F10&lt;&gt;"",I10&lt;&gt;"",J10&lt;&gt;""),"X","R")))))))</f>
        <v>F</v>
      </c>
      <c r="M10" s="13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15" s="3" customFormat="1" ht="19.5" customHeight="1">
      <c r="A11" s="11">
        <v>2</v>
      </c>
      <c r="B11" s="20" t="s">
        <v>32</v>
      </c>
      <c r="C11" s="21" t="s">
        <v>33</v>
      </c>
      <c r="D11" s="22" t="s">
        <v>34</v>
      </c>
      <c r="E11" s="23" t="s">
        <v>35</v>
      </c>
      <c r="F11" s="15">
        <v>8</v>
      </c>
      <c r="G11" s="15">
        <v>7</v>
      </c>
      <c r="H11" s="15"/>
      <c r="I11" s="15">
        <f>G11</f>
        <v>7</v>
      </c>
      <c r="J11" s="15">
        <v>4</v>
      </c>
      <c r="K11" s="19">
        <f>ROUND((J11*7+I11*2+F11)/10,1)</f>
        <v>5</v>
      </c>
      <c r="L11" s="12" t="str">
        <f>IF(K11&gt;=8.5,"A",IF(K11&gt;=7,"B",IF(K11&gt;=5.5,"C",IF(K11&gt;=4,"D",IF(AND(K11&lt;4,K11&gt;=0),"F",IF(AND(F11="",I11="",J11=""),"I",IF(OR(F11&lt;&gt;"",I11&lt;&gt;"",J11&lt;&gt;""),"X","R")))))))</f>
        <v>D</v>
      </c>
      <c r="M11" s="13">
        <f>IF(L11="A",4,IF(L11="B",3,IF(L11="C",2,IF(L11="D",1,0))))</f>
        <v>1</v>
      </c>
      <c r="N11" s="8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2:5" ht="23.25" customHeight="1">
      <c r="B12" s="37" t="s">
        <v>38</v>
      </c>
      <c r="C12" s="37"/>
      <c r="D12" s="37"/>
      <c r="E12" s="37"/>
    </row>
    <row r="13" spans="2:15" ht="15.75">
      <c r="B13" s="17" t="s">
        <v>20</v>
      </c>
      <c r="C13" s="9"/>
      <c r="D13" s="9"/>
      <c r="E13" s="35" t="s">
        <v>15</v>
      </c>
      <c r="F13" s="35"/>
      <c r="H13" s="16"/>
      <c r="I13" s="27" t="s">
        <v>16</v>
      </c>
      <c r="J13" s="27"/>
      <c r="K13" s="27"/>
      <c r="M13" s="27" t="s">
        <v>21</v>
      </c>
      <c r="N13" s="27"/>
      <c r="O13" s="27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16"/>
      <c r="C17" s="9"/>
      <c r="D17" s="9"/>
      <c r="E17" s="9"/>
      <c r="F17" s="16"/>
      <c r="G17" s="16"/>
      <c r="H17" s="16"/>
      <c r="I17" s="16"/>
      <c r="J17" s="9"/>
      <c r="K17" s="9"/>
      <c r="L17" s="10"/>
      <c r="M17" s="10"/>
      <c r="N17" s="9"/>
      <c r="O17" s="9"/>
    </row>
    <row r="18" spans="2:15" ht="15.75">
      <c r="B18" s="35" t="s">
        <v>27</v>
      </c>
      <c r="C18" s="35"/>
      <c r="D18" s="17"/>
      <c r="E18" s="39" t="s">
        <v>22</v>
      </c>
      <c r="F18" s="39"/>
      <c r="G18" s="39"/>
      <c r="H18" s="18"/>
      <c r="I18" s="27" t="s">
        <v>23</v>
      </c>
      <c r="J18" s="27"/>
      <c r="K18" s="27"/>
      <c r="M18" s="27" t="s">
        <v>24</v>
      </c>
      <c r="N18" s="27"/>
      <c r="O18" s="27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2:E12"/>
    <mergeCell ref="E13:F13"/>
    <mergeCell ref="I13:K13"/>
    <mergeCell ref="M13:O13"/>
    <mergeCell ref="B18:C18"/>
    <mergeCell ref="E18:G18"/>
    <mergeCell ref="I18:K18"/>
    <mergeCell ref="M18:O18"/>
  </mergeCells>
  <printOptions/>
  <pageMargins left="0.25" right="0.31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V19" sqref="V19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9.2812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0" t="s">
        <v>1</v>
      </c>
      <c r="B1" s="40"/>
      <c r="C1" s="40"/>
      <c r="D1" s="40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41" t="s">
        <v>2</v>
      </c>
      <c r="B2" s="41"/>
      <c r="C2" s="41"/>
      <c r="D2" s="41"/>
      <c r="E2" s="35" t="s">
        <v>26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42" t="s">
        <v>25</v>
      </c>
      <c r="F3" s="42"/>
      <c r="G3" s="42"/>
      <c r="H3" s="42"/>
      <c r="I3" s="42"/>
      <c r="J3" s="42"/>
      <c r="K3" s="42"/>
      <c r="L3" s="42"/>
      <c r="M3" s="42"/>
      <c r="N3" s="42"/>
    </row>
    <row r="4" spans="5:14" ht="18.75" customHeight="1">
      <c r="E4" s="35" t="s">
        <v>40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28" t="s">
        <v>52</v>
      </c>
      <c r="F5" s="28"/>
      <c r="G5" s="28"/>
      <c r="H5" s="28"/>
      <c r="I5" s="28"/>
      <c r="J5" s="28"/>
      <c r="K5" s="28"/>
      <c r="L5" s="28"/>
      <c r="M5" s="28"/>
      <c r="N5" s="28"/>
    </row>
    <row r="6" spans="5:14" ht="15.75" customHeight="1">
      <c r="E6" s="28" t="s">
        <v>48</v>
      </c>
      <c r="F6" s="28"/>
      <c r="G6" s="28"/>
      <c r="H6" s="28"/>
      <c r="I6" s="28"/>
      <c r="J6" s="28"/>
      <c r="K6" s="28"/>
      <c r="L6" s="28"/>
      <c r="M6" s="28"/>
      <c r="N6" s="28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8" t="s">
        <v>5</v>
      </c>
      <c r="F8" s="29" t="s">
        <v>11</v>
      </c>
      <c r="G8" s="24" t="s">
        <v>18</v>
      </c>
      <c r="H8" s="25"/>
      <c r="I8" s="26"/>
      <c r="J8" s="29" t="s">
        <v>19</v>
      </c>
      <c r="K8" s="24" t="s">
        <v>10</v>
      </c>
      <c r="L8" s="25"/>
      <c r="M8" s="26"/>
      <c r="N8" s="31" t="s">
        <v>14</v>
      </c>
      <c r="O8" s="32"/>
    </row>
    <row r="9" spans="1:15" s="5" customFormat="1" ht="38.25" customHeight="1">
      <c r="A9" s="36"/>
      <c r="B9" s="36"/>
      <c r="C9" s="36"/>
      <c r="D9" s="36"/>
      <c r="E9" s="36"/>
      <c r="F9" s="30"/>
      <c r="G9" s="14" t="s">
        <v>17</v>
      </c>
      <c r="H9" s="7" t="s">
        <v>8</v>
      </c>
      <c r="I9" s="4" t="s">
        <v>9</v>
      </c>
      <c r="J9" s="30"/>
      <c r="K9" s="4" t="s">
        <v>12</v>
      </c>
      <c r="L9" s="4" t="s">
        <v>6</v>
      </c>
      <c r="M9" s="4" t="s">
        <v>13</v>
      </c>
      <c r="N9" s="33"/>
      <c r="O9" s="34"/>
    </row>
    <row r="10" spans="1:15" s="3" customFormat="1" ht="19.5" customHeight="1">
      <c r="A10" s="11">
        <v>1</v>
      </c>
      <c r="B10" s="20" t="s">
        <v>28</v>
      </c>
      <c r="C10" s="21" t="s">
        <v>29</v>
      </c>
      <c r="D10" s="22" t="s">
        <v>30</v>
      </c>
      <c r="E10" s="23" t="s">
        <v>31</v>
      </c>
      <c r="F10" s="15">
        <v>5</v>
      </c>
      <c r="G10" s="15">
        <v>5</v>
      </c>
      <c r="H10" s="15"/>
      <c r="I10" s="15">
        <f>G10</f>
        <v>5</v>
      </c>
      <c r="J10" s="15">
        <v>5.5</v>
      </c>
      <c r="K10" s="19">
        <f>ROUND((J10*7+I10*2+F10)/10,1)</f>
        <v>5.4</v>
      </c>
      <c r="L10" s="12" t="str">
        <f>IF(K10&gt;=8.5,"A",IF(K10&gt;=7,"B",IF(K10&gt;=5.5,"C",IF(K10&gt;=4,"D",IF(AND(K10&lt;4,K10&gt;=0),"F",IF(AND(F10="",I10="",J10=""),"I",IF(OR(F10&lt;&gt;"",I10&lt;&gt;"",J10&lt;&gt;""),"X","R")))))))</f>
        <v>D</v>
      </c>
      <c r="M10" s="13">
        <f>IF(L10="A",4,IF(L10="B",3,IF(L10="C",2,IF(L10="D",1,0))))</f>
        <v>1</v>
      </c>
      <c r="N10" s="8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1:15" s="3" customFormat="1" ht="19.5" customHeight="1">
      <c r="A11" s="11">
        <v>2</v>
      </c>
      <c r="B11" s="20" t="s">
        <v>32</v>
      </c>
      <c r="C11" s="21" t="s">
        <v>33</v>
      </c>
      <c r="D11" s="22" t="s">
        <v>34</v>
      </c>
      <c r="E11" s="23" t="s">
        <v>35</v>
      </c>
      <c r="F11" s="15">
        <v>9</v>
      </c>
      <c r="G11" s="15">
        <v>8</v>
      </c>
      <c r="H11" s="15"/>
      <c r="I11" s="15">
        <f>G11</f>
        <v>8</v>
      </c>
      <c r="J11" s="15">
        <v>8</v>
      </c>
      <c r="K11" s="19">
        <f>ROUND((J11*7+I11*2+F11)/10,1)</f>
        <v>8.1</v>
      </c>
      <c r="L11" s="12" t="str">
        <f>IF(K11&gt;=8.5,"A",IF(K11&gt;=7,"B",IF(K11&gt;=5.5,"C",IF(K11&gt;=4,"D",IF(AND(K11&lt;4,K11&gt;=0),"F",IF(AND(F11="",I11="",J11=""),"I",IF(OR(F11&lt;&gt;"",I11&lt;&gt;"",J11&lt;&gt;""),"X","R")))))))</f>
        <v>B</v>
      </c>
      <c r="M11" s="13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2:5" ht="23.25" customHeight="1">
      <c r="B12" s="37" t="s">
        <v>38</v>
      </c>
      <c r="C12" s="37"/>
      <c r="D12" s="37"/>
      <c r="E12" s="37"/>
    </row>
    <row r="13" spans="2:15" ht="15.75">
      <c r="B13" s="17" t="s">
        <v>20</v>
      </c>
      <c r="C13" s="9"/>
      <c r="D13" s="9"/>
      <c r="E13" s="35" t="s">
        <v>15</v>
      </c>
      <c r="F13" s="35"/>
      <c r="G13" s="35"/>
      <c r="H13" s="16"/>
      <c r="I13" s="27" t="s">
        <v>16</v>
      </c>
      <c r="J13" s="27"/>
      <c r="K13" s="27"/>
      <c r="M13" s="27" t="s">
        <v>21</v>
      </c>
      <c r="N13" s="27"/>
      <c r="O13" s="27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16"/>
      <c r="C17" s="9"/>
      <c r="D17" s="9"/>
      <c r="E17" s="9"/>
      <c r="F17" s="16"/>
      <c r="G17" s="16"/>
      <c r="H17" s="16"/>
      <c r="I17" s="16"/>
      <c r="J17" s="9"/>
      <c r="K17" s="9"/>
      <c r="L17" s="10"/>
      <c r="M17" s="10"/>
      <c r="N17" s="9"/>
      <c r="O17" s="9"/>
    </row>
    <row r="18" spans="2:15" ht="15.75">
      <c r="B18" s="35" t="s">
        <v>27</v>
      </c>
      <c r="C18" s="35"/>
      <c r="D18" s="17"/>
      <c r="E18" s="39" t="s">
        <v>22</v>
      </c>
      <c r="F18" s="39"/>
      <c r="G18" s="39"/>
      <c r="H18" s="18"/>
      <c r="I18" s="27" t="s">
        <v>23</v>
      </c>
      <c r="J18" s="27"/>
      <c r="K18" s="27"/>
      <c r="M18" s="27" t="s">
        <v>24</v>
      </c>
      <c r="N18" s="27"/>
      <c r="O18" s="27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2:E12"/>
    <mergeCell ref="I13:K13"/>
    <mergeCell ref="M13:O13"/>
    <mergeCell ref="B18:C18"/>
    <mergeCell ref="E18:G18"/>
    <mergeCell ref="I18:K18"/>
    <mergeCell ref="M18:O18"/>
    <mergeCell ref="E13:G13"/>
  </mergeCells>
  <printOptions/>
  <pageMargins left="0.2" right="0.36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E5" sqref="E5:N5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9.2812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0" t="s">
        <v>1</v>
      </c>
      <c r="B1" s="40"/>
      <c r="C1" s="40"/>
      <c r="D1" s="40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41" t="s">
        <v>2</v>
      </c>
      <c r="B2" s="41"/>
      <c r="C2" s="41"/>
      <c r="D2" s="41"/>
      <c r="E2" s="35" t="s">
        <v>26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42" t="s">
        <v>25</v>
      </c>
      <c r="F3" s="42"/>
      <c r="G3" s="42"/>
      <c r="H3" s="42"/>
      <c r="I3" s="42"/>
      <c r="J3" s="42"/>
      <c r="K3" s="42"/>
      <c r="L3" s="42"/>
      <c r="M3" s="42"/>
      <c r="N3" s="42"/>
    </row>
    <row r="4" spans="5:14" ht="18.75" customHeight="1">
      <c r="E4" s="35" t="s">
        <v>40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28" t="s">
        <v>49</v>
      </c>
      <c r="F5" s="28"/>
      <c r="G5" s="28"/>
      <c r="H5" s="28"/>
      <c r="I5" s="28"/>
      <c r="J5" s="28"/>
      <c r="K5" s="28"/>
      <c r="L5" s="28"/>
      <c r="M5" s="28"/>
      <c r="N5" s="28"/>
    </row>
    <row r="6" spans="5:14" ht="15.75" customHeight="1">
      <c r="E6" s="28" t="s">
        <v>47</v>
      </c>
      <c r="F6" s="28"/>
      <c r="G6" s="28"/>
      <c r="H6" s="28"/>
      <c r="I6" s="28"/>
      <c r="J6" s="28"/>
      <c r="K6" s="28"/>
      <c r="L6" s="28"/>
      <c r="M6" s="28"/>
      <c r="N6" s="28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8" t="s">
        <v>5</v>
      </c>
      <c r="F8" s="29" t="s">
        <v>11</v>
      </c>
      <c r="G8" s="24" t="s">
        <v>36</v>
      </c>
      <c r="H8" s="25"/>
      <c r="I8" s="26"/>
      <c r="J8" s="29" t="s">
        <v>37</v>
      </c>
      <c r="K8" s="24" t="s">
        <v>10</v>
      </c>
      <c r="L8" s="25"/>
      <c r="M8" s="26"/>
      <c r="N8" s="31" t="s">
        <v>14</v>
      </c>
      <c r="O8" s="32"/>
    </row>
    <row r="9" spans="1:15" s="5" customFormat="1" ht="38.25" customHeight="1">
      <c r="A9" s="36"/>
      <c r="B9" s="36"/>
      <c r="C9" s="36"/>
      <c r="D9" s="36"/>
      <c r="E9" s="36"/>
      <c r="F9" s="30"/>
      <c r="G9" s="14" t="s">
        <v>17</v>
      </c>
      <c r="H9" s="7" t="s">
        <v>8</v>
      </c>
      <c r="I9" s="4" t="s">
        <v>9</v>
      </c>
      <c r="J9" s="30"/>
      <c r="K9" s="4" t="s">
        <v>12</v>
      </c>
      <c r="L9" s="4" t="s">
        <v>6</v>
      </c>
      <c r="M9" s="4" t="s">
        <v>13</v>
      </c>
      <c r="N9" s="33"/>
      <c r="O9" s="34"/>
    </row>
    <row r="10" spans="1:15" s="3" customFormat="1" ht="19.5" customHeight="1">
      <c r="A10" s="11">
        <v>1</v>
      </c>
      <c r="B10" s="20" t="s">
        <v>28</v>
      </c>
      <c r="C10" s="21" t="s">
        <v>29</v>
      </c>
      <c r="D10" s="22" t="s">
        <v>30</v>
      </c>
      <c r="E10" s="23" t="s">
        <v>31</v>
      </c>
      <c r="F10" s="15">
        <v>6</v>
      </c>
      <c r="G10" s="15">
        <v>8</v>
      </c>
      <c r="H10" s="15">
        <v>7</v>
      </c>
      <c r="I10" s="15">
        <f>(H10+G10*3)/4</f>
        <v>7.75</v>
      </c>
      <c r="J10" s="15">
        <v>7</v>
      </c>
      <c r="K10" s="19">
        <f>ROUND((J10*5+I10*4+F10)/10,1)</f>
        <v>7.2</v>
      </c>
      <c r="L10" s="12" t="str">
        <f>IF(K10&gt;=8.5,"A",IF(K10&gt;=7,"B",IF(K10&gt;=5.5,"C",IF(K10&gt;=4,"D",IF(AND(K10&lt;4,K10&gt;=0),"F",IF(AND(F10="",I10="",J10=""),"I",IF(OR(F10&lt;&gt;"",I10&lt;&gt;"",J10&lt;&gt;""),"X","R")))))))</f>
        <v>B</v>
      </c>
      <c r="M10" s="13">
        <f>IF(L10="A",4,IF(L10="B",3,IF(L10="C",2,IF(L10="D",1,0))))</f>
        <v>3</v>
      </c>
      <c r="N10" s="8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" customFormat="1" ht="19.5" customHeight="1">
      <c r="A11" s="11">
        <v>2</v>
      </c>
      <c r="B11" s="20" t="s">
        <v>32</v>
      </c>
      <c r="C11" s="21" t="s">
        <v>33</v>
      </c>
      <c r="D11" s="22" t="s">
        <v>34</v>
      </c>
      <c r="E11" s="23" t="s">
        <v>35</v>
      </c>
      <c r="F11" s="15">
        <v>10</v>
      </c>
      <c r="G11" s="15">
        <v>8</v>
      </c>
      <c r="H11" s="15">
        <v>9</v>
      </c>
      <c r="I11" s="15">
        <f>(H11+G11*3)/4</f>
        <v>8.25</v>
      </c>
      <c r="J11" s="15">
        <v>5.5</v>
      </c>
      <c r="K11" s="19">
        <f>ROUND((J11*5+I11*4+F11)/10,1)</f>
        <v>7.1</v>
      </c>
      <c r="L11" s="12" t="str">
        <f>IF(K11&gt;=8.5,"A",IF(K11&gt;=7,"B",IF(K11&gt;=5.5,"C",IF(K11&gt;=4,"D",IF(AND(K11&lt;4,K11&gt;=0),"F",IF(AND(F11="",I11="",J11=""),"I",IF(OR(F11&lt;&gt;"",I11&lt;&gt;"",J11&lt;&gt;""),"X","R")))))))</f>
        <v>B</v>
      </c>
      <c r="M11" s="13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2:5" ht="23.25" customHeight="1">
      <c r="B12" s="37" t="s">
        <v>38</v>
      </c>
      <c r="C12" s="37"/>
      <c r="D12" s="37"/>
      <c r="E12" s="37"/>
    </row>
    <row r="13" spans="2:15" ht="15.75">
      <c r="B13" s="17" t="s">
        <v>20</v>
      </c>
      <c r="C13" s="9"/>
      <c r="D13" s="9"/>
      <c r="E13" s="35" t="s">
        <v>15</v>
      </c>
      <c r="F13" s="35"/>
      <c r="G13" s="35"/>
      <c r="H13" s="16"/>
      <c r="I13" s="27" t="s">
        <v>16</v>
      </c>
      <c r="J13" s="27"/>
      <c r="K13" s="27"/>
      <c r="M13" s="27" t="s">
        <v>21</v>
      </c>
      <c r="N13" s="27"/>
      <c r="O13" s="27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16"/>
      <c r="C17" s="9"/>
      <c r="D17" s="9"/>
      <c r="E17" s="9"/>
      <c r="F17" s="16"/>
      <c r="G17" s="16"/>
      <c r="H17" s="16"/>
      <c r="I17" s="16"/>
      <c r="J17" s="9"/>
      <c r="K17" s="9"/>
      <c r="L17" s="10"/>
      <c r="M17" s="10"/>
      <c r="N17" s="9"/>
      <c r="O17" s="9"/>
    </row>
    <row r="18" spans="2:15" ht="15.75">
      <c r="B18" s="35" t="s">
        <v>27</v>
      </c>
      <c r="C18" s="35"/>
      <c r="D18" s="17"/>
      <c r="E18" s="39" t="s">
        <v>22</v>
      </c>
      <c r="F18" s="39"/>
      <c r="G18" s="39"/>
      <c r="H18" s="18"/>
      <c r="I18" s="27" t="s">
        <v>23</v>
      </c>
      <c r="J18" s="27"/>
      <c r="K18" s="27"/>
      <c r="M18" s="27" t="s">
        <v>24</v>
      </c>
      <c r="N18" s="27"/>
      <c r="O18" s="27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2:E12"/>
    <mergeCell ref="E13:G13"/>
    <mergeCell ref="I13:K13"/>
    <mergeCell ref="M13:O13"/>
    <mergeCell ref="B18:C18"/>
    <mergeCell ref="E18:G18"/>
    <mergeCell ref="I18:K18"/>
    <mergeCell ref="M18:O18"/>
  </mergeCells>
  <printOptions/>
  <pageMargins left="0.35" right="0.42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9.2812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0" t="s">
        <v>1</v>
      </c>
      <c r="B1" s="40"/>
      <c r="C1" s="40"/>
      <c r="D1" s="40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41" t="s">
        <v>2</v>
      </c>
      <c r="B2" s="41"/>
      <c r="C2" s="41"/>
      <c r="D2" s="41"/>
      <c r="E2" s="35" t="s">
        <v>26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42" t="s">
        <v>25</v>
      </c>
      <c r="F3" s="42"/>
      <c r="G3" s="42"/>
      <c r="H3" s="42"/>
      <c r="I3" s="42"/>
      <c r="J3" s="42"/>
      <c r="K3" s="42"/>
      <c r="L3" s="42"/>
      <c r="M3" s="42"/>
      <c r="N3" s="42"/>
    </row>
    <row r="4" spans="5:14" ht="18.75" customHeight="1">
      <c r="E4" s="35" t="s">
        <v>40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28" t="s">
        <v>51</v>
      </c>
      <c r="F5" s="28"/>
      <c r="G5" s="28"/>
      <c r="H5" s="28"/>
      <c r="I5" s="28"/>
      <c r="J5" s="28"/>
      <c r="K5" s="28"/>
      <c r="L5" s="28"/>
      <c r="M5" s="28"/>
      <c r="N5" s="28"/>
    </row>
    <row r="6" spans="5:14" ht="15.75" customHeight="1">
      <c r="E6" s="28" t="s">
        <v>39</v>
      </c>
      <c r="F6" s="28"/>
      <c r="G6" s="28"/>
      <c r="H6" s="28"/>
      <c r="I6" s="28"/>
      <c r="J6" s="28"/>
      <c r="K6" s="28"/>
      <c r="L6" s="28"/>
      <c r="M6" s="28"/>
      <c r="N6" s="28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8" t="s">
        <v>5</v>
      </c>
      <c r="F8" s="29" t="s">
        <v>11</v>
      </c>
      <c r="G8" s="24" t="s">
        <v>18</v>
      </c>
      <c r="H8" s="25"/>
      <c r="I8" s="26"/>
      <c r="J8" s="29" t="s">
        <v>19</v>
      </c>
      <c r="K8" s="24" t="s">
        <v>10</v>
      </c>
      <c r="L8" s="25"/>
      <c r="M8" s="26"/>
      <c r="N8" s="31" t="s">
        <v>14</v>
      </c>
      <c r="O8" s="32"/>
    </row>
    <row r="9" spans="1:15" s="5" customFormat="1" ht="38.25" customHeight="1">
      <c r="A9" s="36"/>
      <c r="B9" s="36"/>
      <c r="C9" s="36"/>
      <c r="D9" s="36"/>
      <c r="E9" s="36"/>
      <c r="F9" s="30"/>
      <c r="G9" s="14" t="s">
        <v>17</v>
      </c>
      <c r="H9" s="7" t="s">
        <v>8</v>
      </c>
      <c r="I9" s="4" t="s">
        <v>9</v>
      </c>
      <c r="J9" s="30"/>
      <c r="K9" s="4" t="s">
        <v>12</v>
      </c>
      <c r="L9" s="4" t="s">
        <v>6</v>
      </c>
      <c r="M9" s="4" t="s">
        <v>13</v>
      </c>
      <c r="N9" s="33"/>
      <c r="O9" s="34"/>
    </row>
    <row r="10" spans="1:15" s="3" customFormat="1" ht="19.5" customHeight="1">
      <c r="A10" s="11">
        <v>1</v>
      </c>
      <c r="B10" s="20" t="s">
        <v>28</v>
      </c>
      <c r="C10" s="21" t="s">
        <v>29</v>
      </c>
      <c r="D10" s="22" t="s">
        <v>30</v>
      </c>
      <c r="E10" s="23" t="s">
        <v>31</v>
      </c>
      <c r="F10" s="15">
        <v>8</v>
      </c>
      <c r="G10" s="15">
        <v>8</v>
      </c>
      <c r="H10" s="15">
        <v>7</v>
      </c>
      <c r="I10" s="15">
        <f>(H10+G10)/2</f>
        <v>7.5</v>
      </c>
      <c r="J10" s="15">
        <v>9.5</v>
      </c>
      <c r="K10" s="19">
        <f>ROUND((J10*7+I10*2+F10)/10,1)</f>
        <v>9</v>
      </c>
      <c r="L10" s="12" t="str">
        <f>IF(K10&gt;=8.5,"A",IF(K10&gt;=7,"B",IF(K10&gt;=5.5,"C",IF(K10&gt;=4,"D",IF(AND(K10&lt;4,K10&gt;=0),"F",IF(AND(F10="",I10="",J10=""),"I",IF(OR(F10&lt;&gt;"",I10&lt;&gt;"",J10&lt;&gt;""),"X","R")))))))</f>
        <v>A</v>
      </c>
      <c r="M10" s="13">
        <f>IF(L10="A",4,IF(L10="B",3,IF(L10="C",2,IF(L10="D",1,0))))</f>
        <v>4</v>
      </c>
      <c r="N10" s="8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3" customFormat="1" ht="19.5" customHeight="1">
      <c r="A11" s="11">
        <v>2</v>
      </c>
      <c r="B11" s="20" t="s">
        <v>32</v>
      </c>
      <c r="C11" s="21" t="s">
        <v>33</v>
      </c>
      <c r="D11" s="22" t="s">
        <v>34</v>
      </c>
      <c r="E11" s="23" t="s">
        <v>35</v>
      </c>
      <c r="F11" s="15">
        <v>8</v>
      </c>
      <c r="G11" s="15">
        <v>8</v>
      </c>
      <c r="H11" s="15">
        <v>8</v>
      </c>
      <c r="I11" s="15">
        <f>(H11+G11)/2</f>
        <v>8</v>
      </c>
      <c r="J11" s="15">
        <v>8</v>
      </c>
      <c r="K11" s="19">
        <f>ROUND((J11*7+I11*2+F11)/10,1)</f>
        <v>8</v>
      </c>
      <c r="L11" s="12" t="str">
        <f>IF(K11&gt;=8.5,"A",IF(K11&gt;=7,"B",IF(K11&gt;=5.5,"C",IF(K11&gt;=4,"D",IF(AND(K11&lt;4,K11&gt;=0),"F",IF(AND(F11="",I11="",J11=""),"I",IF(OR(F11&lt;&gt;"",I11&lt;&gt;"",J11&lt;&gt;""),"X","R")))))))</f>
        <v>B</v>
      </c>
      <c r="M11" s="13">
        <f>IF(L11="A",4,IF(L11="B",3,IF(L11="C",2,IF(L11="D",1,0))))</f>
        <v>3</v>
      </c>
      <c r="N11" s="8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2:5" ht="23.25" customHeight="1">
      <c r="B12" s="37" t="s">
        <v>38</v>
      </c>
      <c r="C12" s="37"/>
      <c r="D12" s="37"/>
      <c r="E12" s="37"/>
    </row>
    <row r="13" spans="2:15" ht="15.75">
      <c r="B13" s="17" t="s">
        <v>20</v>
      </c>
      <c r="C13" s="9"/>
      <c r="D13" s="9"/>
      <c r="E13" s="35" t="s">
        <v>15</v>
      </c>
      <c r="F13" s="35"/>
      <c r="H13" s="16"/>
      <c r="I13" s="27" t="s">
        <v>16</v>
      </c>
      <c r="J13" s="27"/>
      <c r="K13" s="27"/>
      <c r="M13" s="27" t="s">
        <v>21</v>
      </c>
      <c r="N13" s="27"/>
      <c r="O13" s="27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16"/>
      <c r="C17" s="9"/>
      <c r="D17" s="9"/>
      <c r="E17" s="9"/>
      <c r="F17" s="16"/>
      <c r="G17" s="16"/>
      <c r="H17" s="16"/>
      <c r="I17" s="16"/>
      <c r="J17" s="9"/>
      <c r="K17" s="9"/>
      <c r="L17" s="10"/>
      <c r="M17" s="10"/>
      <c r="N17" s="9"/>
      <c r="O17" s="9"/>
    </row>
    <row r="18" spans="2:15" ht="15.75">
      <c r="B18" s="35" t="s">
        <v>27</v>
      </c>
      <c r="C18" s="35"/>
      <c r="D18" s="17"/>
      <c r="E18" s="39" t="s">
        <v>22</v>
      </c>
      <c r="F18" s="39"/>
      <c r="G18" s="39"/>
      <c r="H18" s="18"/>
      <c r="I18" s="27" t="s">
        <v>23</v>
      </c>
      <c r="J18" s="27"/>
      <c r="K18" s="27"/>
      <c r="M18" s="27" t="s">
        <v>24</v>
      </c>
      <c r="N18" s="27"/>
      <c r="O18" s="27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N8:O9"/>
    <mergeCell ref="B12:E12"/>
    <mergeCell ref="E13:F13"/>
    <mergeCell ref="I13:K13"/>
    <mergeCell ref="M13:O13"/>
    <mergeCell ref="B18:C18"/>
    <mergeCell ref="E18:G18"/>
    <mergeCell ref="I18:K18"/>
    <mergeCell ref="M18:O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7" right="0.33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W17" sqref="W17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3.28125" style="1" customWidth="1"/>
    <col min="4" max="4" width="7.140625" style="1" customWidth="1"/>
    <col min="5" max="5" width="11.57421875" style="1" customWidth="1"/>
    <col min="6" max="6" width="12.5742187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1.421875" style="1" customWidth="1"/>
    <col min="16" max="16384" width="9.140625" style="1" customWidth="1"/>
  </cols>
  <sheetData>
    <row r="1" spans="1:14" ht="15.75">
      <c r="A1" s="40" t="s">
        <v>1</v>
      </c>
      <c r="B1" s="40"/>
      <c r="C1" s="40"/>
      <c r="D1" s="40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41" t="s">
        <v>2</v>
      </c>
      <c r="B2" s="41"/>
      <c r="C2" s="41"/>
      <c r="D2" s="41"/>
      <c r="E2" s="35" t="s">
        <v>26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42" t="s">
        <v>25</v>
      </c>
      <c r="F3" s="42"/>
      <c r="G3" s="42"/>
      <c r="H3" s="42"/>
      <c r="I3" s="42"/>
      <c r="J3" s="42"/>
      <c r="K3" s="42"/>
      <c r="L3" s="42"/>
      <c r="M3" s="42"/>
      <c r="N3" s="42"/>
    </row>
    <row r="4" spans="5:14" ht="18.75" customHeight="1">
      <c r="E4" s="35" t="s">
        <v>40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28" t="s">
        <v>53</v>
      </c>
      <c r="F5" s="28"/>
      <c r="G5" s="28"/>
      <c r="H5" s="28"/>
      <c r="I5" s="28"/>
      <c r="J5" s="28"/>
      <c r="K5" s="28"/>
      <c r="L5" s="28"/>
      <c r="M5" s="28"/>
      <c r="N5" s="28"/>
    </row>
    <row r="6" spans="5:14" ht="15.75" customHeight="1">
      <c r="E6" s="28" t="s">
        <v>50</v>
      </c>
      <c r="F6" s="28"/>
      <c r="G6" s="28"/>
      <c r="H6" s="28"/>
      <c r="I6" s="28"/>
      <c r="J6" s="28"/>
      <c r="K6" s="28"/>
      <c r="L6" s="28"/>
      <c r="M6" s="28"/>
      <c r="N6" s="28"/>
    </row>
    <row r="7" ht="10.5" customHeight="1"/>
    <row r="8" spans="1:15" s="5" customFormat="1" ht="42" customHeight="1">
      <c r="A8" s="36" t="s">
        <v>0</v>
      </c>
      <c r="B8" s="36" t="s">
        <v>3</v>
      </c>
      <c r="C8" s="36" t="s">
        <v>4</v>
      </c>
      <c r="D8" s="36"/>
      <c r="E8" s="38" t="s">
        <v>5</v>
      </c>
      <c r="F8" s="29" t="s">
        <v>11</v>
      </c>
      <c r="G8" s="24" t="s">
        <v>18</v>
      </c>
      <c r="H8" s="25"/>
      <c r="I8" s="26"/>
      <c r="J8" s="29" t="s">
        <v>19</v>
      </c>
      <c r="K8" s="24" t="s">
        <v>10</v>
      </c>
      <c r="L8" s="25"/>
      <c r="M8" s="26"/>
      <c r="N8" s="31" t="s">
        <v>14</v>
      </c>
      <c r="O8" s="32"/>
    </row>
    <row r="9" spans="1:15" s="5" customFormat="1" ht="38.25" customHeight="1">
      <c r="A9" s="36"/>
      <c r="B9" s="36"/>
      <c r="C9" s="36"/>
      <c r="D9" s="36"/>
      <c r="E9" s="36"/>
      <c r="F9" s="30"/>
      <c r="G9" s="14" t="s">
        <v>17</v>
      </c>
      <c r="H9" s="7" t="s">
        <v>8</v>
      </c>
      <c r="I9" s="4" t="s">
        <v>9</v>
      </c>
      <c r="J9" s="30"/>
      <c r="K9" s="4" t="s">
        <v>12</v>
      </c>
      <c r="L9" s="4" t="s">
        <v>6</v>
      </c>
      <c r="M9" s="4" t="s">
        <v>13</v>
      </c>
      <c r="N9" s="33"/>
      <c r="O9" s="34"/>
    </row>
    <row r="10" spans="1:15" s="3" customFormat="1" ht="19.5" customHeight="1">
      <c r="A10" s="11">
        <v>1</v>
      </c>
      <c r="B10" s="20" t="s">
        <v>28</v>
      </c>
      <c r="C10" s="21" t="s">
        <v>29</v>
      </c>
      <c r="D10" s="22" t="s">
        <v>30</v>
      </c>
      <c r="E10" s="23" t="s">
        <v>31</v>
      </c>
      <c r="F10" s="15">
        <v>8</v>
      </c>
      <c r="G10" s="15">
        <v>3</v>
      </c>
      <c r="H10" s="15">
        <v>4</v>
      </c>
      <c r="I10" s="15">
        <f>(H10+G10)/2</f>
        <v>3.5</v>
      </c>
      <c r="J10" s="15">
        <v>4</v>
      </c>
      <c r="K10" s="19">
        <f>ROUND((J10*7+I10*2+F10)/10,1)</f>
        <v>4.3</v>
      </c>
      <c r="L10" s="12" t="str">
        <f>IF(K10&gt;=8.5,"A",IF(K10&gt;=7,"B",IF(K10&gt;=5.5,"C",IF(K10&gt;=4,"D",IF(AND(K10&lt;4,K10&gt;=0),"F",IF(AND(F10="",I10="",J10=""),"I",IF(OR(F10&lt;&gt;"",I10&lt;&gt;"",J10&lt;&gt;""),"X","R")))))))</f>
        <v>D</v>
      </c>
      <c r="M10" s="13">
        <f>IF(L10="A",4,IF(L10="B",3,IF(L10="C",2,IF(L10="D",1,0))))</f>
        <v>1</v>
      </c>
      <c r="N10" s="8" t="str">
        <f>IF(L10="A","GIỎI",IF(L10="B","KHÁ",IF(L10="C","TB",IF(L10="D","TB YẾU","KÉM"))))</f>
        <v>TB YẾU</v>
      </c>
      <c r="O10" s="2" t="str">
        <f>IF(OR(K10&lt;4,J10&lt;=2),"KHÔNG ĐẠT","ĐẠT")</f>
        <v>ĐẠT</v>
      </c>
    </row>
    <row r="11" spans="1:15" s="3" customFormat="1" ht="19.5" customHeight="1">
      <c r="A11" s="11">
        <v>2</v>
      </c>
      <c r="B11" s="20" t="s">
        <v>32</v>
      </c>
      <c r="C11" s="21" t="s">
        <v>33</v>
      </c>
      <c r="D11" s="22" t="s">
        <v>34</v>
      </c>
      <c r="E11" s="23" t="s">
        <v>35</v>
      </c>
      <c r="F11" s="15">
        <v>9</v>
      </c>
      <c r="G11" s="15">
        <v>5</v>
      </c>
      <c r="H11" s="15">
        <v>5</v>
      </c>
      <c r="I11" s="15">
        <f>(H11+G11)/2</f>
        <v>5</v>
      </c>
      <c r="J11" s="15">
        <v>4.5</v>
      </c>
      <c r="K11" s="19">
        <f>ROUND((J11*7+I11*2+F11)/10,1)</f>
        <v>5.1</v>
      </c>
      <c r="L11" s="12" t="str">
        <f>IF(K11&gt;=8.5,"A",IF(K11&gt;=7,"B",IF(K11&gt;=5.5,"C",IF(K11&gt;=4,"D",IF(AND(K11&lt;4,K11&gt;=0),"F",IF(AND(F11="",I11="",J11=""),"I",IF(OR(F11&lt;&gt;"",I11&lt;&gt;"",J11&lt;&gt;""),"X","R")))))))</f>
        <v>D</v>
      </c>
      <c r="M11" s="13">
        <f>IF(L11="A",4,IF(L11="B",3,IF(L11="C",2,IF(L11="D",1,0))))</f>
        <v>1</v>
      </c>
      <c r="N11" s="8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2:5" ht="23.25" customHeight="1">
      <c r="B12" s="37" t="s">
        <v>38</v>
      </c>
      <c r="C12" s="37"/>
      <c r="D12" s="37"/>
      <c r="E12" s="37"/>
    </row>
    <row r="13" spans="2:15" ht="15.75">
      <c r="B13" s="17" t="s">
        <v>20</v>
      </c>
      <c r="C13" s="9"/>
      <c r="D13" s="9"/>
      <c r="E13" s="35" t="s">
        <v>15</v>
      </c>
      <c r="F13" s="35"/>
      <c r="H13" s="16"/>
      <c r="I13" s="27" t="s">
        <v>16</v>
      </c>
      <c r="J13" s="27"/>
      <c r="K13" s="27"/>
      <c r="M13" s="27" t="s">
        <v>21</v>
      </c>
      <c r="N13" s="27"/>
      <c r="O13" s="27"/>
    </row>
    <row r="14" spans="2:15" ht="15.75">
      <c r="B14" s="16"/>
      <c r="C14" s="9"/>
      <c r="D14" s="9"/>
      <c r="E14" s="9"/>
      <c r="F14" s="16"/>
      <c r="G14" s="16"/>
      <c r="H14" s="16"/>
      <c r="I14" s="16"/>
      <c r="J14" s="9"/>
      <c r="K14" s="9"/>
      <c r="L14" s="10"/>
      <c r="M14" s="10"/>
      <c r="N14" s="9"/>
      <c r="O14" s="9"/>
    </row>
    <row r="15" spans="2:15" ht="15.75">
      <c r="B15" s="16"/>
      <c r="C15" s="9"/>
      <c r="D15" s="9"/>
      <c r="E15" s="9"/>
      <c r="F15" s="16"/>
      <c r="G15" s="16"/>
      <c r="H15" s="16"/>
      <c r="I15" s="16"/>
      <c r="J15" s="9"/>
      <c r="K15" s="9"/>
      <c r="L15" s="10"/>
      <c r="M15" s="10"/>
      <c r="N15" s="9"/>
      <c r="O15" s="9"/>
    </row>
    <row r="16" spans="2:15" ht="15.75">
      <c r="B16" s="16"/>
      <c r="C16" s="9"/>
      <c r="D16" s="9"/>
      <c r="E16" s="9"/>
      <c r="F16" s="16"/>
      <c r="G16" s="16"/>
      <c r="H16" s="16"/>
      <c r="I16" s="16"/>
      <c r="J16" s="9"/>
      <c r="K16" s="9"/>
      <c r="L16" s="10"/>
      <c r="M16" s="10"/>
      <c r="N16" s="9"/>
      <c r="O16" s="9"/>
    </row>
    <row r="17" spans="2:15" ht="15.75">
      <c r="B17" s="16"/>
      <c r="C17" s="9"/>
      <c r="D17" s="9"/>
      <c r="E17" s="9"/>
      <c r="F17" s="16"/>
      <c r="G17" s="16"/>
      <c r="H17" s="16"/>
      <c r="I17" s="16"/>
      <c r="J17" s="9"/>
      <c r="K17" s="9"/>
      <c r="L17" s="10"/>
      <c r="M17" s="10"/>
      <c r="N17" s="9"/>
      <c r="O17" s="9"/>
    </row>
    <row r="18" spans="2:15" ht="15.75">
      <c r="B18" s="35" t="s">
        <v>27</v>
      </c>
      <c r="C18" s="35"/>
      <c r="D18" s="17"/>
      <c r="E18" s="39" t="s">
        <v>22</v>
      </c>
      <c r="F18" s="39"/>
      <c r="G18" s="39"/>
      <c r="H18" s="18"/>
      <c r="I18" s="27" t="s">
        <v>23</v>
      </c>
      <c r="J18" s="27"/>
      <c r="K18" s="27"/>
      <c r="M18" s="27" t="s">
        <v>24</v>
      </c>
      <c r="N18" s="27"/>
      <c r="O18" s="27"/>
    </row>
    <row r="19" spans="2:15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0"/>
      <c r="N19" s="9"/>
      <c r="O19" s="9"/>
    </row>
  </sheetData>
  <sheetProtection/>
  <mergeCells count="25">
    <mergeCell ref="N8:O9"/>
    <mergeCell ref="B12:E12"/>
    <mergeCell ref="E13:F13"/>
    <mergeCell ref="I13:K13"/>
    <mergeCell ref="M13:O13"/>
    <mergeCell ref="B18:C18"/>
    <mergeCell ref="E18:G18"/>
    <mergeCell ref="I18:K18"/>
    <mergeCell ref="M18:O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6" right="0.29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2019-07-08T01:56:08Z</cp:lastPrinted>
  <dcterms:created xsi:type="dcterms:W3CDTF">2009-09-21T02:41:34Z</dcterms:created>
  <dcterms:modified xsi:type="dcterms:W3CDTF">2019-07-08T01:58:22Z</dcterms:modified>
  <cp:category/>
  <cp:version/>
  <cp:contentType/>
  <cp:contentStatus/>
</cp:coreProperties>
</file>