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4"/>
  </bookViews>
  <sheets>
    <sheet name="SBVL2" sheetId="1" r:id="rId1"/>
    <sheet name="VLXD" sheetId="2" r:id="rId2"/>
    <sheet name="CHD" sheetId="3" r:id="rId3"/>
    <sheet name="ĐLCM" sheetId="4" r:id="rId4"/>
    <sheet name="CHKC 1" sheetId="5" r:id="rId5"/>
  </sheets>
  <definedNames/>
  <calcPr fullCalcOnLoad="1"/>
</workbook>
</file>

<file path=xl/sharedStrings.xml><?xml version="1.0" encoding="utf-8"?>
<sst xmlns="http://schemas.openxmlformats.org/spreadsheetml/2006/main" count="220" uniqueCount="55">
  <si>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</si>
  <si>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</si>
  <si>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</si>
  <si>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</si>
  <si>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</si>
  <si>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</si>
  <si>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</si>
  <si>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</si>
  <si>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</si>
  <si>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</si>
  <si>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</si>
  <si>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</si>
  <si>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</si>
  <si>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</si>
  <si>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</si>
  <si>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</si>
  <si>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</si>
  <si>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</si>
  <si>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THI KẾT THÚC HỌC PHẦN (M3 - HS 7)</t>
  </si>
  <si>
    <t>Xác nhận của Phòng ĐT - KHCN</t>
  </si>
  <si>
    <t>ĐIỂM KIỂM TRA ĐỊNH KỲ (M2 - HS2)</t>
  </si>
  <si>
    <t>Người dò điểm</t>
  </si>
  <si>
    <t>Minh</t>
  </si>
  <si>
    <t>Hà Thị Ngọc Diệu</t>
  </si>
  <si>
    <t>Nguyễn Thị Thi</t>
  </si>
  <si>
    <t>Nguyễn Ngọc Thủy Tiên</t>
  </si>
  <si>
    <t>17Q1021011</t>
  </si>
  <si>
    <t>Nguyễn Công</t>
  </si>
  <si>
    <t>18.08.1998</t>
  </si>
  <si>
    <t>17Q1021008</t>
  </si>
  <si>
    <t>Nguyễn Văn</t>
  </si>
  <si>
    <t>Nhực</t>
  </si>
  <si>
    <t>02.02.1999</t>
  </si>
  <si>
    <t>17Q1021012</t>
  </si>
  <si>
    <t>Trần Đức</t>
  </si>
  <si>
    <t>Ý</t>
  </si>
  <si>
    <t>19.04.1999</t>
  </si>
  <si>
    <t>LỚP: KỸ THUẬT CÔNG TRÌNH XÂY DỰNG K9</t>
  </si>
  <si>
    <t>NIÊN KHÓA: 2017 - 2022</t>
  </si>
  <si>
    <t>ĐIỂM THI KẾT THÚC HỌC PHẦN (M3 - HS 6)</t>
  </si>
  <si>
    <t>Vũ Trung Kiên</t>
  </si>
  <si>
    <t>Danh sách này gồm có 3 sinh viên./.</t>
  </si>
  <si>
    <t>Giảng viên:  Thái Quang Minh</t>
  </si>
  <si>
    <t>ĐIỂM THÁI ĐỘ HỌC TẬP (M1-HS 2)</t>
  </si>
  <si>
    <t>ĐIỂM KIỂM TRA ĐỊNH KỲ (M2 - HS3)</t>
  </si>
  <si>
    <t>Giảng viên:  Nguyễn Thị Thanh Hải</t>
  </si>
  <si>
    <t>HỌC PHẦN:  Sức bền vật liệu 2                SỐ TÍN CHỈ: 2</t>
  </si>
  <si>
    <t>Học kỳ II - Năm học: 2018 - 2019</t>
  </si>
  <si>
    <t>HỌC PHẦN:  Vật liệu xây dựng và thí nghiệm                SỐ TÍN CHỈ: 3</t>
  </si>
  <si>
    <t>HỌC PHẦN:  Cơ học đất   SỐ TÍN CHỈ: 3</t>
  </si>
  <si>
    <t>Giảng viên:  Nguyễn Hải Đăng</t>
  </si>
  <si>
    <t>ĐIỂM THI KẾT THÚC HỌC PHẦN (M3 - HS6)</t>
  </si>
  <si>
    <t>HỌC PHẦN:  Cơ học kết cấu 1                SỐ TÍN CHỈ: 2</t>
  </si>
  <si>
    <t>Giảng viên:  Hồ Sỹ Thái</t>
  </si>
  <si>
    <t>HỌC PHẦN:  Đường lối cách mạng của ĐCSVN          SỐ TÍN CHỈ: 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</si>
</sst>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14" fontId="43" fillId="0" borderId="10" xfId="0" applyNumberFormat="1" applyFont="1" applyBorder="1" applyAlignment="1">
      <alignment vertical="center"/>
    </xf>
    <xf numFmtId="183" fontId="43" fillId="32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83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2"/>
    </sheetView>
  </sheetViews>
  <sheetFormatPr defaultColWidth="9.140625" defaultRowHeight="12.75"/>
  <cols>
    <col min="1" max="1" width="4.57421875" style="1" bestFit="1" customWidth="1"/>
    <col min="2" max="2" width="12.28125" style="1" customWidth="1"/>
    <col min="3" max="3" width="13.421875" style="1" customWidth="1"/>
    <col min="4" max="4" width="6.281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421875" style="1" customWidth="1"/>
    <col min="15" max="15" width="11.003906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43" t="s">
        <v>2</v>
      </c>
      <c r="B2" s="43"/>
      <c r="C2" s="43"/>
      <c r="D2" s="43"/>
      <c r="E2" s="27" t="s">
        <v>37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3" t="s">
        <v>38</v>
      </c>
      <c r="F3" s="33"/>
      <c r="G3" s="33"/>
      <c r="H3" s="33"/>
      <c r="I3" s="33"/>
      <c r="J3" s="33"/>
      <c r="K3" s="33"/>
      <c r="L3" s="33"/>
      <c r="M3" s="33"/>
      <c r="N3" s="33"/>
    </row>
    <row r="4" spans="5:14" ht="18.75" customHeight="1">
      <c r="E4" s="27" t="s">
        <v>47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4" t="s">
        <v>46</v>
      </c>
      <c r="F5" s="34"/>
      <c r="G5" s="34"/>
      <c r="H5" s="34"/>
      <c r="I5" s="34"/>
      <c r="J5" s="34"/>
      <c r="K5" s="34"/>
      <c r="L5" s="34"/>
      <c r="M5" s="34"/>
      <c r="N5" s="34"/>
    </row>
    <row r="6" spans="5:14" ht="15.75" customHeight="1">
      <c r="E6" s="34" t="s">
        <v>42</v>
      </c>
      <c r="F6" s="34"/>
      <c r="G6" s="34"/>
      <c r="H6" s="34"/>
      <c r="I6" s="34"/>
      <c r="J6" s="34"/>
      <c r="K6" s="34"/>
      <c r="L6" s="34"/>
      <c r="M6" s="34"/>
      <c r="N6" s="34"/>
    </row>
    <row r="7" ht="10.5" customHeight="1"/>
    <row r="8" spans="1:15" s="4" customFormat="1" ht="42" customHeight="1">
      <c r="A8" s="35" t="s">
        <v>0</v>
      </c>
      <c r="B8" s="35" t="s">
        <v>3</v>
      </c>
      <c r="C8" s="35" t="s">
        <v>4</v>
      </c>
      <c r="D8" s="35"/>
      <c r="E8" s="36" t="s">
        <v>5</v>
      </c>
      <c r="F8" s="37" t="s">
        <v>43</v>
      </c>
      <c r="G8" s="39" t="s">
        <v>20</v>
      </c>
      <c r="H8" s="40"/>
      <c r="I8" s="41"/>
      <c r="J8" s="37" t="s">
        <v>39</v>
      </c>
      <c r="K8" s="39" t="s">
        <v>10</v>
      </c>
      <c r="L8" s="40"/>
      <c r="M8" s="41"/>
      <c r="N8" s="28" t="s">
        <v>14</v>
      </c>
      <c r="O8" s="29"/>
    </row>
    <row r="9" spans="1:15" s="4" customFormat="1" ht="40.5" customHeight="1">
      <c r="A9" s="35"/>
      <c r="B9" s="35"/>
      <c r="C9" s="35"/>
      <c r="D9" s="35"/>
      <c r="E9" s="35"/>
      <c r="F9" s="38"/>
      <c r="G9" s="3" t="s">
        <v>17</v>
      </c>
      <c r="H9" s="6" t="s">
        <v>8</v>
      </c>
      <c r="I9" s="3" t="s">
        <v>9</v>
      </c>
      <c r="J9" s="38"/>
      <c r="K9" s="3" t="s">
        <v>12</v>
      </c>
      <c r="L9" s="3" t="s">
        <v>6</v>
      </c>
      <c r="M9" s="3" t="s">
        <v>13</v>
      </c>
      <c r="N9" s="30"/>
      <c r="O9" s="31"/>
    </row>
    <row r="10" spans="1:15" s="26" customFormat="1" ht="24.75" customHeight="1">
      <c r="A10" s="8">
        <v>1</v>
      </c>
      <c r="B10" s="18" t="s">
        <v>26</v>
      </c>
      <c r="C10" s="19" t="s">
        <v>27</v>
      </c>
      <c r="D10" s="20" t="s">
        <v>22</v>
      </c>
      <c r="E10" s="21" t="s">
        <v>28</v>
      </c>
      <c r="F10" s="22">
        <v>8</v>
      </c>
      <c r="G10" s="22">
        <v>7</v>
      </c>
      <c r="H10" s="22"/>
      <c r="I10" s="13">
        <f>G10</f>
        <v>7</v>
      </c>
      <c r="J10" s="13">
        <v>5</v>
      </c>
      <c r="K10" s="23">
        <f>ROUND((J10*6+I10*2+F10*2)/10,1)</f>
        <v>6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6" customFormat="1" ht="24.75" customHeight="1">
      <c r="A11" s="8">
        <v>2</v>
      </c>
      <c r="B11" s="18" t="s">
        <v>29</v>
      </c>
      <c r="C11" s="19" t="s">
        <v>30</v>
      </c>
      <c r="D11" s="20" t="s">
        <v>31</v>
      </c>
      <c r="E11" s="21" t="s">
        <v>32</v>
      </c>
      <c r="F11" s="22">
        <v>7</v>
      </c>
      <c r="G11" s="22">
        <v>7</v>
      </c>
      <c r="H11" s="22"/>
      <c r="I11" s="13">
        <f>G11</f>
        <v>7</v>
      </c>
      <c r="J11" s="13">
        <v>6</v>
      </c>
      <c r="K11" s="23">
        <f>ROUND((J11*6+I11*2+F11*2)/10,1)</f>
        <v>6.4</v>
      </c>
      <c r="L11" s="24" t="str">
        <f>IF(K11&gt;=8.5,"A",IF(K11&gt;=7,"B",IF(K11&gt;=5.5,"C",IF(K11&gt;=4,"D",IF(AND(K11&lt;4,K11&gt;=0),"F",IF(AND(F11="",I11="",J11=""),"I",IF(OR(F11&lt;&gt;"",I11&lt;&gt;"",J11&lt;&gt;""),"X","R")))))))</f>
        <v>C</v>
      </c>
      <c r="M11" s="25">
        <f>IF(L11="A",4,IF(L11="B",3,IF(L11="C",2,IF(L11="D",1,0))))</f>
        <v>2</v>
      </c>
      <c r="N11" s="7" t="str">
        <f>IF(L11="A","GIỎI",IF(L11="B","KHÁ",IF(L11="C","TB",IF(L11="D","TB YẾU","KÉM"))))</f>
        <v>TB</v>
      </c>
      <c r="O11" s="2" t="str">
        <f>IF(OR(K11&lt;4,J11&lt;=2),"KHÔNG ĐẠT","ĐẠT")</f>
        <v>ĐẠT</v>
      </c>
    </row>
    <row r="12" spans="1:15" s="26" customFormat="1" ht="24.75" customHeight="1">
      <c r="A12" s="8">
        <v>3</v>
      </c>
      <c r="B12" s="18" t="s">
        <v>33</v>
      </c>
      <c r="C12" s="19" t="s">
        <v>34</v>
      </c>
      <c r="D12" s="20" t="s">
        <v>35</v>
      </c>
      <c r="E12" s="21" t="s">
        <v>36</v>
      </c>
      <c r="F12" s="22">
        <v>7</v>
      </c>
      <c r="G12" s="22">
        <v>7</v>
      </c>
      <c r="H12" s="22"/>
      <c r="I12" s="13">
        <f>G12</f>
        <v>7</v>
      </c>
      <c r="J12" s="13">
        <v>6</v>
      </c>
      <c r="K12" s="23">
        <f>ROUND((J12*6+I12*2+F12*2)/10,1)</f>
        <v>6.4</v>
      </c>
      <c r="L12" s="24" t="str">
        <f>IF(K12&gt;=8.5,"A",IF(K12&gt;=7,"B",IF(K12&gt;=5.5,"C",IF(K12&gt;=4,"D",IF(AND(K12&lt;4,K12&gt;=0),"F",IF(AND(F12="",I12="",J12=""),"I",IF(OR(F12&lt;&gt;"",I12&lt;&gt;"",J12&lt;&gt;""),"X","R")))))))</f>
        <v>C</v>
      </c>
      <c r="M12" s="25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2:10" ht="15.75">
      <c r="B13" s="32" t="s">
        <v>41</v>
      </c>
      <c r="C13" s="32"/>
      <c r="D13" s="32"/>
      <c r="E13" s="32"/>
      <c r="F13" s="14"/>
      <c r="G13" s="15"/>
      <c r="H13" s="15"/>
      <c r="I13" s="15"/>
      <c r="J13" s="15"/>
    </row>
    <row r="14" spans="2:14" ht="15.75">
      <c r="B14" s="16" t="s">
        <v>19</v>
      </c>
      <c r="C14"/>
      <c r="D14" s="16"/>
      <c r="E14" s="27" t="s">
        <v>15</v>
      </c>
      <c r="F14" s="27"/>
      <c r="G14" s="27"/>
      <c r="H14" s="27" t="s">
        <v>16</v>
      </c>
      <c r="I14" s="27"/>
      <c r="J14" s="27"/>
      <c r="K14" s="16"/>
      <c r="L14" s="27" t="s">
        <v>21</v>
      </c>
      <c r="M14" s="27"/>
      <c r="N14" s="27"/>
    </row>
    <row r="15" spans="3:14" ht="15.75">
      <c r="C15" s="33"/>
      <c r="D15" s="33"/>
      <c r="E15" s="33"/>
      <c r="F15" s="1"/>
      <c r="H15" s="32"/>
      <c r="I15" s="32"/>
      <c r="J15" s="32"/>
      <c r="K15" s="32"/>
      <c r="L15" s="32"/>
      <c r="M15" s="32"/>
      <c r="N15" s="32"/>
    </row>
    <row r="16" spans="3:6" ht="15.75">
      <c r="C16" s="17"/>
      <c r="F16" s="1"/>
    </row>
    <row r="17" ht="15.75">
      <c r="F17" s="1"/>
    </row>
    <row r="18" ht="15.75">
      <c r="F18" s="1"/>
    </row>
    <row r="19" spans="2:14" ht="15.75">
      <c r="B19" s="27" t="s">
        <v>40</v>
      </c>
      <c r="C19" s="27"/>
      <c r="D19" s="11"/>
      <c r="E19" s="27" t="s">
        <v>23</v>
      </c>
      <c r="F19" s="27"/>
      <c r="G19" s="27"/>
      <c r="H19" s="27" t="s">
        <v>24</v>
      </c>
      <c r="I19" s="27"/>
      <c r="J19" s="27"/>
      <c r="K19" s="11"/>
      <c r="L19" s="16" t="s">
        <v>25</v>
      </c>
      <c r="M19" s="16"/>
      <c r="N19" s="16"/>
    </row>
    <row r="20" spans="2:13" ht="15.75">
      <c r="B20" s="9"/>
      <c r="C20" s="9"/>
      <c r="D20" s="9"/>
      <c r="E20" s="9"/>
      <c r="F20" s="11"/>
      <c r="G20" s="9"/>
      <c r="H20" s="9"/>
      <c r="I20" s="9"/>
      <c r="J20" s="9"/>
      <c r="K20" s="9"/>
      <c r="L20" s="10"/>
      <c r="M20" s="10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</mergeCells>
  <printOptions/>
  <pageMargins left="0.45" right="0.3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2"/>
    </sheetView>
  </sheetViews>
  <sheetFormatPr defaultColWidth="9.140625" defaultRowHeight="12.75"/>
  <cols>
    <col min="1" max="1" width="4.57421875" style="1" bestFit="1" customWidth="1"/>
    <col min="2" max="2" width="12.28125" style="1" customWidth="1"/>
    <col min="3" max="3" width="13.421875" style="1" customWidth="1"/>
    <col min="4" max="4" width="6.281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7.421875" style="1" customWidth="1"/>
    <col min="15" max="15" width="11.003906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43" t="s">
        <v>2</v>
      </c>
      <c r="B2" s="43"/>
      <c r="C2" s="43"/>
      <c r="D2" s="43"/>
      <c r="E2" s="27" t="s">
        <v>37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3" t="s">
        <v>38</v>
      </c>
      <c r="F3" s="33"/>
      <c r="G3" s="33"/>
      <c r="H3" s="33"/>
      <c r="I3" s="33"/>
      <c r="J3" s="33"/>
      <c r="K3" s="33"/>
      <c r="L3" s="33"/>
      <c r="M3" s="33"/>
      <c r="N3" s="33"/>
    </row>
    <row r="4" spans="5:14" ht="18.75" customHeight="1">
      <c r="E4" s="27" t="s">
        <v>47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4" t="s">
        <v>48</v>
      </c>
      <c r="F5" s="34"/>
      <c r="G5" s="34"/>
      <c r="H5" s="34"/>
      <c r="I5" s="34"/>
      <c r="J5" s="34"/>
      <c r="K5" s="34"/>
      <c r="L5" s="34"/>
      <c r="M5" s="34"/>
      <c r="N5" s="34"/>
    </row>
    <row r="6" spans="5:14" ht="15.75" customHeight="1">
      <c r="E6" s="34" t="s">
        <v>42</v>
      </c>
      <c r="F6" s="34"/>
      <c r="G6" s="34"/>
      <c r="H6" s="34"/>
      <c r="I6" s="34"/>
      <c r="J6" s="34"/>
      <c r="K6" s="34"/>
      <c r="L6" s="34"/>
      <c r="M6" s="34"/>
      <c r="N6" s="34"/>
    </row>
    <row r="7" ht="10.5" customHeight="1"/>
    <row r="8" spans="1:15" s="4" customFormat="1" ht="42" customHeight="1">
      <c r="A8" s="35" t="s">
        <v>0</v>
      </c>
      <c r="B8" s="35" t="s">
        <v>3</v>
      </c>
      <c r="C8" s="35" t="s">
        <v>4</v>
      </c>
      <c r="D8" s="35"/>
      <c r="E8" s="36" t="s">
        <v>5</v>
      </c>
      <c r="F8" s="37" t="s">
        <v>43</v>
      </c>
      <c r="G8" s="39" t="s">
        <v>20</v>
      </c>
      <c r="H8" s="40"/>
      <c r="I8" s="41"/>
      <c r="J8" s="37" t="s">
        <v>39</v>
      </c>
      <c r="K8" s="39" t="s">
        <v>10</v>
      </c>
      <c r="L8" s="40"/>
      <c r="M8" s="41"/>
      <c r="N8" s="28" t="s">
        <v>14</v>
      </c>
      <c r="O8" s="29"/>
    </row>
    <row r="9" spans="1:15" s="4" customFormat="1" ht="40.5" customHeight="1">
      <c r="A9" s="35"/>
      <c r="B9" s="35"/>
      <c r="C9" s="35"/>
      <c r="D9" s="35"/>
      <c r="E9" s="35"/>
      <c r="F9" s="38"/>
      <c r="G9" s="3" t="s">
        <v>17</v>
      </c>
      <c r="H9" s="6" t="s">
        <v>8</v>
      </c>
      <c r="I9" s="3" t="s">
        <v>9</v>
      </c>
      <c r="J9" s="38"/>
      <c r="K9" s="3" t="s">
        <v>12</v>
      </c>
      <c r="L9" s="3" t="s">
        <v>6</v>
      </c>
      <c r="M9" s="3" t="s">
        <v>13</v>
      </c>
      <c r="N9" s="30"/>
      <c r="O9" s="31"/>
    </row>
    <row r="10" spans="1:15" s="26" customFormat="1" ht="24.75" customHeight="1">
      <c r="A10" s="8">
        <v>1</v>
      </c>
      <c r="B10" s="18" t="s">
        <v>26</v>
      </c>
      <c r="C10" s="19" t="s">
        <v>27</v>
      </c>
      <c r="D10" s="20" t="s">
        <v>22</v>
      </c>
      <c r="E10" s="21" t="s">
        <v>28</v>
      </c>
      <c r="F10" s="22">
        <v>8</v>
      </c>
      <c r="G10" s="22">
        <v>8</v>
      </c>
      <c r="H10" s="22"/>
      <c r="I10" s="13">
        <f>G10</f>
        <v>8</v>
      </c>
      <c r="J10" s="13">
        <v>6.5</v>
      </c>
      <c r="K10" s="23">
        <f>ROUND((J10*6+I10*2+F10*2)/10,1)</f>
        <v>7.1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6" customFormat="1" ht="24.75" customHeight="1">
      <c r="A11" s="8">
        <v>2</v>
      </c>
      <c r="B11" s="18" t="s">
        <v>29</v>
      </c>
      <c r="C11" s="19" t="s">
        <v>30</v>
      </c>
      <c r="D11" s="20" t="s">
        <v>31</v>
      </c>
      <c r="E11" s="21" t="s">
        <v>32</v>
      </c>
      <c r="F11" s="22">
        <v>8</v>
      </c>
      <c r="G11" s="22">
        <v>8.5</v>
      </c>
      <c r="H11" s="22"/>
      <c r="I11" s="13">
        <f>G11</f>
        <v>8.5</v>
      </c>
      <c r="J11" s="13">
        <v>7.5</v>
      </c>
      <c r="K11" s="23">
        <f>ROUND((J11*6+I11*2+F11*2)/10,1)</f>
        <v>7.8</v>
      </c>
      <c r="L11" s="24" t="str">
        <f>IF(K11&gt;=8.5,"A",IF(K11&gt;=7,"B",IF(K11&gt;=5.5,"C",IF(K11&gt;=4,"D",IF(AND(K11&lt;4,K11&gt;=0),"F",IF(AND(F11="",I11="",J11=""),"I",IF(OR(F11&lt;&gt;"",I11&lt;&gt;"",J11&lt;&gt;""),"X","R")))))))</f>
        <v>B</v>
      </c>
      <c r="M11" s="25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26" customFormat="1" ht="24.75" customHeight="1">
      <c r="A12" s="8">
        <v>3</v>
      </c>
      <c r="B12" s="18" t="s">
        <v>33</v>
      </c>
      <c r="C12" s="19" t="s">
        <v>34</v>
      </c>
      <c r="D12" s="20" t="s">
        <v>35</v>
      </c>
      <c r="E12" s="21" t="s">
        <v>36</v>
      </c>
      <c r="F12" s="22">
        <v>8</v>
      </c>
      <c r="G12" s="22">
        <v>9</v>
      </c>
      <c r="H12" s="22"/>
      <c r="I12" s="13">
        <f>G12</f>
        <v>9</v>
      </c>
      <c r="J12" s="13">
        <v>6</v>
      </c>
      <c r="K12" s="23">
        <f>ROUND((J12*6+I12*2+F12*2)/10,1)</f>
        <v>7</v>
      </c>
      <c r="L12" s="24" t="str">
        <f>IF(K12&gt;=8.5,"A",IF(K12&gt;=7,"B",IF(K12&gt;=5.5,"C",IF(K12&gt;=4,"D",IF(AND(K12&lt;4,K12&gt;=0),"F",IF(AND(F12="",I12="",J12=""),"I",IF(OR(F12&lt;&gt;"",I12&lt;&gt;"",J12&lt;&gt;""),"X","R")))))))</f>
        <v>B</v>
      </c>
      <c r="M12" s="25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2:10" ht="15.75">
      <c r="B13" s="32" t="s">
        <v>41</v>
      </c>
      <c r="C13" s="32"/>
      <c r="D13" s="32"/>
      <c r="E13" s="32"/>
      <c r="F13" s="14"/>
      <c r="G13" s="15"/>
      <c r="H13" s="15"/>
      <c r="I13" s="15"/>
      <c r="J13" s="15"/>
    </row>
    <row r="14" spans="2:14" ht="15.75">
      <c r="B14" s="16" t="s">
        <v>19</v>
      </c>
      <c r="C14"/>
      <c r="D14" s="16"/>
      <c r="E14" s="27" t="s">
        <v>15</v>
      </c>
      <c r="F14" s="27"/>
      <c r="G14" s="27"/>
      <c r="H14" s="27" t="s">
        <v>16</v>
      </c>
      <c r="I14" s="27"/>
      <c r="J14" s="27"/>
      <c r="K14" s="16"/>
      <c r="L14" s="27" t="s">
        <v>21</v>
      </c>
      <c r="M14" s="27"/>
      <c r="N14" s="27"/>
    </row>
    <row r="15" spans="3:14" ht="15.75">
      <c r="C15" s="33"/>
      <c r="D15" s="33"/>
      <c r="E15" s="33"/>
      <c r="F15" s="1"/>
      <c r="H15" s="32"/>
      <c r="I15" s="32"/>
      <c r="J15" s="32"/>
      <c r="K15" s="32"/>
      <c r="L15" s="32"/>
      <c r="M15" s="32"/>
      <c r="N15" s="32"/>
    </row>
    <row r="16" spans="3:6" ht="15.75">
      <c r="C16" s="17"/>
      <c r="F16" s="1"/>
    </row>
    <row r="17" ht="15.75">
      <c r="F17" s="1"/>
    </row>
    <row r="18" ht="15.75">
      <c r="F18" s="1"/>
    </row>
    <row r="19" spans="2:14" ht="15.75">
      <c r="B19" s="27" t="s">
        <v>40</v>
      </c>
      <c r="C19" s="27"/>
      <c r="D19" s="11"/>
      <c r="E19" s="27" t="s">
        <v>23</v>
      </c>
      <c r="F19" s="27"/>
      <c r="G19" s="27"/>
      <c r="H19" s="27" t="s">
        <v>24</v>
      </c>
      <c r="I19" s="27"/>
      <c r="J19" s="27"/>
      <c r="K19" s="11"/>
      <c r="L19" s="16" t="s">
        <v>25</v>
      </c>
      <c r="M19" s="16"/>
      <c r="N19" s="16"/>
    </row>
    <row r="20" spans="2:13" ht="15.75">
      <c r="B20" s="9"/>
      <c r="C20" s="9"/>
      <c r="D20" s="9"/>
      <c r="E20" s="9"/>
      <c r="F20" s="11"/>
      <c r="G20" s="9"/>
      <c r="H20" s="9"/>
      <c r="I20" s="9"/>
      <c r="J20" s="9"/>
      <c r="K20" s="9"/>
      <c r="L20" s="10"/>
      <c r="M20" s="10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:K12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3.421875" style="1" customWidth="1"/>
    <col min="4" max="4" width="6.140625" style="1" customWidth="1"/>
    <col min="5" max="5" width="11.8515625" style="1" customWidth="1"/>
    <col min="6" max="6" width="9.7109375" style="12" customWidth="1"/>
    <col min="7" max="7" width="6.85156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43" t="s">
        <v>2</v>
      </c>
      <c r="B2" s="43"/>
      <c r="C2" s="43"/>
      <c r="D2" s="43"/>
      <c r="E2" s="27" t="s">
        <v>37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3" t="s">
        <v>38</v>
      </c>
      <c r="F3" s="33"/>
      <c r="G3" s="33"/>
      <c r="H3" s="33"/>
      <c r="I3" s="33"/>
      <c r="J3" s="33"/>
      <c r="K3" s="33"/>
      <c r="L3" s="33"/>
      <c r="M3" s="33"/>
      <c r="N3" s="33"/>
    </row>
    <row r="4" spans="5:14" ht="18.75" customHeight="1">
      <c r="E4" s="27" t="s">
        <v>47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4" t="s">
        <v>49</v>
      </c>
      <c r="F5" s="34"/>
      <c r="G5" s="34"/>
      <c r="H5" s="34"/>
      <c r="I5" s="34"/>
      <c r="J5" s="34"/>
      <c r="K5" s="34"/>
      <c r="L5" s="34"/>
      <c r="M5" s="34"/>
      <c r="N5" s="34"/>
    </row>
    <row r="6" spans="5:14" ht="15.75" customHeight="1">
      <c r="E6" s="34" t="s">
        <v>50</v>
      </c>
      <c r="F6" s="34"/>
      <c r="G6" s="34"/>
      <c r="H6" s="34"/>
      <c r="I6" s="34"/>
      <c r="J6" s="34"/>
      <c r="K6" s="34"/>
      <c r="L6" s="34"/>
      <c r="M6" s="34"/>
      <c r="N6" s="34"/>
    </row>
    <row r="7" ht="10.5" customHeight="1"/>
    <row r="8" spans="1:15" s="4" customFormat="1" ht="42" customHeight="1">
      <c r="A8" s="35" t="s">
        <v>0</v>
      </c>
      <c r="B8" s="35" t="s">
        <v>3</v>
      </c>
      <c r="C8" s="35" t="s">
        <v>4</v>
      </c>
      <c r="D8" s="35"/>
      <c r="E8" s="36" t="s">
        <v>5</v>
      </c>
      <c r="F8" s="37" t="s">
        <v>11</v>
      </c>
      <c r="G8" s="39" t="s">
        <v>44</v>
      </c>
      <c r="H8" s="40"/>
      <c r="I8" s="41"/>
      <c r="J8" s="37" t="s">
        <v>51</v>
      </c>
      <c r="K8" s="39" t="s">
        <v>10</v>
      </c>
      <c r="L8" s="40"/>
      <c r="M8" s="41"/>
      <c r="N8" s="28" t="s">
        <v>14</v>
      </c>
      <c r="O8" s="29"/>
    </row>
    <row r="9" spans="1:15" s="4" customFormat="1" ht="40.5" customHeight="1">
      <c r="A9" s="35"/>
      <c r="B9" s="35"/>
      <c r="C9" s="35"/>
      <c r="D9" s="35"/>
      <c r="E9" s="35"/>
      <c r="F9" s="38"/>
      <c r="G9" s="3" t="s">
        <v>17</v>
      </c>
      <c r="H9" s="6" t="s">
        <v>8</v>
      </c>
      <c r="I9" s="3" t="s">
        <v>9</v>
      </c>
      <c r="J9" s="38"/>
      <c r="K9" s="3" t="s">
        <v>12</v>
      </c>
      <c r="L9" s="3" t="s">
        <v>6</v>
      </c>
      <c r="M9" s="3" t="s">
        <v>13</v>
      </c>
      <c r="N9" s="30"/>
      <c r="O9" s="31"/>
    </row>
    <row r="10" spans="1:15" s="26" customFormat="1" ht="27" customHeight="1">
      <c r="A10" s="8">
        <v>1</v>
      </c>
      <c r="B10" s="18" t="s">
        <v>26</v>
      </c>
      <c r="C10" s="19" t="s">
        <v>27</v>
      </c>
      <c r="D10" s="20" t="s">
        <v>22</v>
      </c>
      <c r="E10" s="21" t="s">
        <v>28</v>
      </c>
      <c r="F10" s="22">
        <v>10</v>
      </c>
      <c r="G10" s="22">
        <v>8</v>
      </c>
      <c r="H10" s="22"/>
      <c r="I10" s="13">
        <f>G10</f>
        <v>8</v>
      </c>
      <c r="J10" s="13">
        <v>3.5</v>
      </c>
      <c r="K10" s="23">
        <f>ROUND((J10*6+I10*3+F10)/10,1)</f>
        <v>5.5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6" customFormat="1" ht="27" customHeight="1">
      <c r="A11" s="8">
        <v>2</v>
      </c>
      <c r="B11" s="18" t="s">
        <v>29</v>
      </c>
      <c r="C11" s="19" t="s">
        <v>30</v>
      </c>
      <c r="D11" s="20" t="s">
        <v>31</v>
      </c>
      <c r="E11" s="21" t="s">
        <v>32</v>
      </c>
      <c r="F11" s="22">
        <v>10</v>
      </c>
      <c r="G11" s="22">
        <v>8.5</v>
      </c>
      <c r="H11" s="22"/>
      <c r="I11" s="13">
        <f>G11</f>
        <v>8.5</v>
      </c>
      <c r="J11" s="13">
        <v>3</v>
      </c>
      <c r="K11" s="23">
        <f>ROUND((J11*6+I11*3+F11)/10,1)</f>
        <v>5.4</v>
      </c>
      <c r="L11" s="24" t="str">
        <f>IF(K11&gt;=8.5,"A",IF(K11&gt;=7,"B",IF(K11&gt;=5.5,"C",IF(K11&gt;=4,"D",IF(AND(K11&lt;4,K11&gt;=0),"F",IF(AND(F11="",I11="",J11=""),"I",IF(OR(F11&lt;&gt;"",I11&lt;&gt;"",J11&lt;&gt;""),"X","R")))))))</f>
        <v>D</v>
      </c>
      <c r="M11" s="25">
        <f>IF(L11="A",4,IF(L11="B",3,IF(L11="C",2,IF(L11="D",1,0))))</f>
        <v>1</v>
      </c>
      <c r="N11" s="7" t="str">
        <f>IF(L11="A","GIỎI",IF(L11="B","KHÁ",IF(L11="C","TB",IF(L11="D","TB YẾU","KÉM"))))</f>
        <v>TB YẾU</v>
      </c>
      <c r="O11" s="2" t="str">
        <f>IF(OR(K11&lt;4,J11&lt;=2),"KHÔNG ĐẠT","ĐẠT")</f>
        <v>ĐẠT</v>
      </c>
    </row>
    <row r="12" spans="1:15" s="26" customFormat="1" ht="27" customHeight="1">
      <c r="A12" s="8">
        <v>3</v>
      </c>
      <c r="B12" s="18" t="s">
        <v>33</v>
      </c>
      <c r="C12" s="19" t="s">
        <v>34</v>
      </c>
      <c r="D12" s="20" t="s">
        <v>35</v>
      </c>
      <c r="E12" s="21" t="s">
        <v>36</v>
      </c>
      <c r="F12" s="22">
        <v>10</v>
      </c>
      <c r="G12" s="22">
        <v>7</v>
      </c>
      <c r="H12" s="22"/>
      <c r="I12" s="13">
        <f>G12</f>
        <v>7</v>
      </c>
      <c r="J12" s="13">
        <v>2.5</v>
      </c>
      <c r="K12" s="23">
        <f>ROUND((J12*6+I12*3+F12)/10,1)</f>
        <v>4.6</v>
      </c>
      <c r="L12" s="24" t="str">
        <f>IF(K12&gt;=8.5,"A",IF(K12&gt;=7,"B",IF(K12&gt;=5.5,"C",IF(K12&gt;=4,"D",IF(AND(K12&lt;4,K12&gt;=0),"F",IF(AND(F12="",I12="",J12=""),"I",IF(OR(F12&lt;&gt;"",I12&lt;&gt;"",J12&lt;&gt;""),"X","R")))))))</f>
        <v>D</v>
      </c>
      <c r="M12" s="25">
        <f>IF(L12="A",4,IF(L12="B",3,IF(L12="C",2,IF(L12="D",1,0))))</f>
        <v>1</v>
      </c>
      <c r="N12" s="7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2:10" ht="21.75" customHeight="1">
      <c r="B13" s="32" t="s">
        <v>41</v>
      </c>
      <c r="C13" s="32"/>
      <c r="D13" s="32"/>
      <c r="E13" s="32"/>
      <c r="F13" s="14"/>
      <c r="G13" s="15"/>
      <c r="H13" s="15"/>
      <c r="I13" s="15"/>
      <c r="J13" s="15"/>
    </row>
    <row r="14" spans="2:14" ht="15.75">
      <c r="B14" s="16" t="s">
        <v>19</v>
      </c>
      <c r="C14"/>
      <c r="D14" s="16"/>
      <c r="E14" s="27" t="s">
        <v>15</v>
      </c>
      <c r="F14" s="27"/>
      <c r="G14" s="27"/>
      <c r="H14" s="27" t="s">
        <v>16</v>
      </c>
      <c r="I14" s="27"/>
      <c r="J14" s="27"/>
      <c r="K14" s="16"/>
      <c r="L14" s="27" t="s">
        <v>21</v>
      </c>
      <c r="M14" s="27"/>
      <c r="N14" s="27"/>
    </row>
    <row r="15" spans="3:14" ht="15.75">
      <c r="C15" s="33"/>
      <c r="D15" s="33"/>
      <c r="E15" s="33"/>
      <c r="F15" s="1"/>
      <c r="H15" s="32"/>
      <c r="I15" s="32"/>
      <c r="J15" s="32"/>
      <c r="K15" s="32"/>
      <c r="L15" s="32"/>
      <c r="M15" s="32"/>
      <c r="N15" s="32"/>
    </row>
    <row r="16" spans="3:6" ht="15.75">
      <c r="C16" s="17"/>
      <c r="F16" s="1"/>
    </row>
    <row r="17" ht="15.75">
      <c r="F17" s="1"/>
    </row>
    <row r="18" ht="15.75">
      <c r="F18" s="1"/>
    </row>
    <row r="19" spans="2:14" ht="15.75">
      <c r="B19" s="27" t="s">
        <v>40</v>
      </c>
      <c r="C19" s="27"/>
      <c r="D19" s="11"/>
      <c r="E19" s="27" t="s">
        <v>23</v>
      </c>
      <c r="F19" s="27"/>
      <c r="G19" s="27"/>
      <c r="H19" s="27" t="s">
        <v>24</v>
      </c>
      <c r="I19" s="27"/>
      <c r="J19" s="27"/>
      <c r="K19" s="11"/>
      <c r="L19" s="16" t="s">
        <v>25</v>
      </c>
      <c r="M19" s="16"/>
      <c r="N19" s="16"/>
    </row>
    <row r="20" spans="2:13" ht="15.75">
      <c r="B20" s="9"/>
      <c r="C20" s="9"/>
      <c r="D20" s="9"/>
      <c r="E20" s="9"/>
      <c r="F20" s="11"/>
      <c r="G20" s="9"/>
      <c r="H20" s="9"/>
      <c r="I20" s="9"/>
      <c r="J20" s="9"/>
      <c r="K20" s="9"/>
      <c r="L20" s="10"/>
      <c r="M20" s="10"/>
    </row>
  </sheetData>
  <sheetProtection/>
  <mergeCells count="27">
    <mergeCell ref="N8:O9"/>
    <mergeCell ref="E19:G19"/>
    <mergeCell ref="H19:J19"/>
    <mergeCell ref="B19:C19"/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3:E13"/>
    <mergeCell ref="E14:G14"/>
    <mergeCell ref="H14:J14"/>
    <mergeCell ref="L14:N14"/>
    <mergeCell ref="C15:E15"/>
    <mergeCell ref="H15:J15"/>
    <mergeCell ref="K15:N15"/>
  </mergeCells>
  <printOptions/>
  <pageMargins left="0.2" right="0.2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28125" style="1" customWidth="1"/>
    <col min="3" max="3" width="13.421875" style="1" customWidth="1"/>
    <col min="4" max="4" width="6.28125" style="1" customWidth="1"/>
    <col min="5" max="5" width="12.42187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43" t="s">
        <v>2</v>
      </c>
      <c r="B2" s="43"/>
      <c r="C2" s="43"/>
      <c r="D2" s="43"/>
      <c r="E2" s="27" t="s">
        <v>37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3" t="s">
        <v>38</v>
      </c>
      <c r="F3" s="33"/>
      <c r="G3" s="33"/>
      <c r="H3" s="33"/>
      <c r="I3" s="33"/>
      <c r="J3" s="33"/>
      <c r="K3" s="33"/>
      <c r="L3" s="33"/>
      <c r="M3" s="33"/>
      <c r="N3" s="33"/>
    </row>
    <row r="4" spans="5:14" ht="18.75" customHeight="1">
      <c r="E4" s="27" t="s">
        <v>47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4" t="s">
        <v>54</v>
      </c>
      <c r="F5" s="34"/>
      <c r="G5" s="34"/>
      <c r="H5" s="34"/>
      <c r="I5" s="34"/>
      <c r="J5" s="34"/>
      <c r="K5" s="34"/>
      <c r="L5" s="34"/>
      <c r="M5" s="34"/>
      <c r="N5" s="34"/>
    </row>
    <row r="6" spans="5:14" ht="15.75" customHeight="1">
      <c r="E6" s="34" t="s">
        <v>45</v>
      </c>
      <c r="F6" s="34"/>
      <c r="G6" s="34"/>
      <c r="H6" s="34"/>
      <c r="I6" s="34"/>
      <c r="J6" s="34"/>
      <c r="K6" s="34"/>
      <c r="L6" s="34"/>
      <c r="M6" s="34"/>
      <c r="N6" s="34"/>
    </row>
    <row r="7" ht="10.5" customHeight="1"/>
    <row r="8" spans="1:15" s="4" customFormat="1" ht="42" customHeight="1">
      <c r="A8" s="35" t="s">
        <v>0</v>
      </c>
      <c r="B8" s="35" t="s">
        <v>3</v>
      </c>
      <c r="C8" s="35" t="s">
        <v>4</v>
      </c>
      <c r="D8" s="35"/>
      <c r="E8" s="36" t="s">
        <v>5</v>
      </c>
      <c r="F8" s="37" t="s">
        <v>11</v>
      </c>
      <c r="G8" s="39" t="s">
        <v>20</v>
      </c>
      <c r="H8" s="40"/>
      <c r="I8" s="41"/>
      <c r="J8" s="37" t="s">
        <v>18</v>
      </c>
      <c r="K8" s="39" t="s">
        <v>10</v>
      </c>
      <c r="L8" s="40"/>
      <c r="M8" s="41"/>
      <c r="N8" s="28" t="s">
        <v>14</v>
      </c>
      <c r="O8" s="29"/>
    </row>
    <row r="9" spans="1:15" s="4" customFormat="1" ht="40.5" customHeight="1">
      <c r="A9" s="35"/>
      <c r="B9" s="35"/>
      <c r="C9" s="35"/>
      <c r="D9" s="35"/>
      <c r="E9" s="35"/>
      <c r="F9" s="38"/>
      <c r="G9" s="3" t="s">
        <v>17</v>
      </c>
      <c r="H9" s="6" t="s">
        <v>8</v>
      </c>
      <c r="I9" s="3" t="s">
        <v>9</v>
      </c>
      <c r="J9" s="38"/>
      <c r="K9" s="3" t="s">
        <v>12</v>
      </c>
      <c r="L9" s="3" t="s">
        <v>6</v>
      </c>
      <c r="M9" s="3" t="s">
        <v>13</v>
      </c>
      <c r="N9" s="30"/>
      <c r="O9" s="31"/>
    </row>
    <row r="10" spans="1:15" s="26" customFormat="1" ht="24.75" customHeight="1">
      <c r="A10" s="8">
        <v>1</v>
      </c>
      <c r="B10" s="18" t="s">
        <v>26</v>
      </c>
      <c r="C10" s="19" t="s">
        <v>27</v>
      </c>
      <c r="D10" s="20" t="s">
        <v>22</v>
      </c>
      <c r="E10" s="21" t="s">
        <v>28</v>
      </c>
      <c r="F10" s="22">
        <v>9</v>
      </c>
      <c r="G10" s="22">
        <v>9</v>
      </c>
      <c r="H10" s="22">
        <v>8</v>
      </c>
      <c r="I10" s="13">
        <f>(H10+G10)/2</f>
        <v>8.5</v>
      </c>
      <c r="J10" s="13">
        <v>6</v>
      </c>
      <c r="K10" s="23">
        <f>ROUND((J10*7+I10*2+F10)/10,1)</f>
        <v>6.8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6" customFormat="1" ht="24.75" customHeight="1">
      <c r="A11" s="8">
        <v>2</v>
      </c>
      <c r="B11" s="18" t="s">
        <v>29</v>
      </c>
      <c r="C11" s="19" t="s">
        <v>30</v>
      </c>
      <c r="D11" s="20" t="s">
        <v>31</v>
      </c>
      <c r="E11" s="21" t="s">
        <v>32</v>
      </c>
      <c r="F11" s="22">
        <v>10</v>
      </c>
      <c r="G11" s="22">
        <v>9</v>
      </c>
      <c r="H11" s="22">
        <v>8</v>
      </c>
      <c r="I11" s="13">
        <f>(H11+G11)/2</f>
        <v>8.5</v>
      </c>
      <c r="J11" s="13">
        <v>8.5</v>
      </c>
      <c r="K11" s="23">
        <f>ROUND((J11*7+I11*2+F11)/10,1)</f>
        <v>8.7</v>
      </c>
      <c r="L11" s="24" t="str">
        <f>IF(K11&gt;=8.5,"A",IF(K11&gt;=7,"B",IF(K11&gt;=5.5,"C",IF(K11&gt;=4,"D",IF(AND(K11&lt;4,K11&gt;=0),"F",IF(AND(F11="",I11="",J11=""),"I",IF(OR(F11&lt;&gt;"",I11&lt;&gt;"",J11&lt;&gt;""),"X","R")))))))</f>
        <v>A</v>
      </c>
      <c r="M11" s="25">
        <f>IF(L11="A",4,IF(L11="B",3,IF(L11="C",2,IF(L11="D",1,0))))</f>
        <v>4</v>
      </c>
      <c r="N11" s="7" t="str">
        <f>IF(L11="A","GIỎI",IF(L11="B","KHÁ",IF(L11="C","TB",IF(L11="D","TB YẾU","KÉM"))))</f>
        <v>GIỎI</v>
      </c>
      <c r="O11" s="2" t="str">
        <f>IF(OR(K11&lt;4,J11&lt;=2),"KHÔNG ĐẠT","ĐẠT")</f>
        <v>ĐẠT</v>
      </c>
    </row>
    <row r="12" spans="1:15" s="26" customFormat="1" ht="24.75" customHeight="1">
      <c r="A12" s="8">
        <v>3</v>
      </c>
      <c r="B12" s="18" t="s">
        <v>33</v>
      </c>
      <c r="C12" s="19" t="s">
        <v>34</v>
      </c>
      <c r="D12" s="20" t="s">
        <v>35</v>
      </c>
      <c r="E12" s="21" t="s">
        <v>36</v>
      </c>
      <c r="F12" s="22">
        <v>10</v>
      </c>
      <c r="G12" s="22">
        <v>9</v>
      </c>
      <c r="H12" s="22">
        <v>9</v>
      </c>
      <c r="I12" s="13">
        <f>(H12+G12)/2</f>
        <v>9</v>
      </c>
      <c r="J12" s="13">
        <v>8</v>
      </c>
      <c r="K12" s="23">
        <f>ROUND((J12*7+I12*2+F12)/10,1)</f>
        <v>8.4</v>
      </c>
      <c r="L12" s="24" t="str">
        <f>IF(K12&gt;=8.5,"A",IF(K12&gt;=7,"B",IF(K12&gt;=5.5,"C",IF(K12&gt;=4,"D",IF(AND(K12&lt;4,K12&gt;=0),"F",IF(AND(F12="",I12="",J12=""),"I",IF(OR(F12&lt;&gt;"",I12&lt;&gt;"",J12&lt;&gt;""),"X","R")))))))</f>
        <v>B</v>
      </c>
      <c r="M12" s="25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2:10" ht="15.75">
      <c r="B13" s="32" t="s">
        <v>41</v>
      </c>
      <c r="C13" s="32"/>
      <c r="D13" s="32"/>
      <c r="E13" s="32"/>
      <c r="F13" s="14"/>
      <c r="G13" s="15"/>
      <c r="H13" s="15"/>
      <c r="I13" s="15"/>
      <c r="J13" s="15"/>
    </row>
    <row r="14" spans="2:14" ht="15.75">
      <c r="B14" s="16" t="s">
        <v>19</v>
      </c>
      <c r="C14"/>
      <c r="D14" s="16"/>
      <c r="E14" s="27" t="s">
        <v>15</v>
      </c>
      <c r="F14" s="27"/>
      <c r="G14" s="27"/>
      <c r="H14" s="27" t="s">
        <v>16</v>
      </c>
      <c r="I14" s="27"/>
      <c r="J14" s="27"/>
      <c r="K14" s="16"/>
      <c r="L14" s="27" t="s">
        <v>21</v>
      </c>
      <c r="M14" s="27"/>
      <c r="N14" s="27"/>
    </row>
    <row r="15" spans="3:14" ht="15.75">
      <c r="C15" s="33"/>
      <c r="D15" s="33"/>
      <c r="E15" s="33"/>
      <c r="F15" s="1"/>
      <c r="H15" s="32"/>
      <c r="I15" s="32"/>
      <c r="J15" s="32"/>
      <c r="K15" s="32"/>
      <c r="L15" s="32"/>
      <c r="M15" s="32"/>
      <c r="N15" s="32"/>
    </row>
    <row r="16" spans="3:6" ht="15.75">
      <c r="C16" s="17"/>
      <c r="F16" s="1"/>
    </row>
    <row r="17" ht="15.75">
      <c r="F17" s="1"/>
    </row>
    <row r="18" ht="15.75">
      <c r="F18" s="1"/>
    </row>
    <row r="19" spans="2:14" ht="15.75">
      <c r="B19" s="27" t="s">
        <v>40</v>
      </c>
      <c r="C19" s="27"/>
      <c r="D19" s="11"/>
      <c r="E19" s="27" t="s">
        <v>23</v>
      </c>
      <c r="F19" s="27"/>
      <c r="G19" s="27"/>
      <c r="H19" s="27" t="s">
        <v>24</v>
      </c>
      <c r="I19" s="27"/>
      <c r="J19" s="27"/>
      <c r="K19" s="11"/>
      <c r="L19" s="16" t="s">
        <v>25</v>
      </c>
      <c r="M19" s="16"/>
      <c r="N19" s="16"/>
    </row>
    <row r="20" spans="2:13" ht="15.75">
      <c r="B20" s="9"/>
      <c r="C20" s="9"/>
      <c r="D20" s="9"/>
      <c r="E20" s="9"/>
      <c r="F20" s="11"/>
      <c r="G20" s="9"/>
      <c r="H20" s="9"/>
      <c r="I20" s="9"/>
      <c r="J20" s="9"/>
      <c r="K20" s="9"/>
      <c r="L20" s="10"/>
      <c r="M20" s="10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7" right="0.42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4.57421875" style="1" bestFit="1" customWidth="1"/>
    <col min="2" max="2" width="12.28125" style="1" customWidth="1"/>
    <col min="3" max="3" width="13.421875" style="1" customWidth="1"/>
    <col min="4" max="4" width="6.28125" style="1" customWidth="1"/>
    <col min="5" max="5" width="12.42187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27" t="s">
        <v>7</v>
      </c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43" t="s">
        <v>2</v>
      </c>
      <c r="B2" s="43"/>
      <c r="C2" s="43"/>
      <c r="D2" s="43"/>
      <c r="E2" s="27" t="s">
        <v>37</v>
      </c>
      <c r="F2" s="27"/>
      <c r="G2" s="27"/>
      <c r="H2" s="27"/>
      <c r="I2" s="27"/>
      <c r="J2" s="27"/>
      <c r="K2" s="27"/>
      <c r="L2" s="27"/>
      <c r="M2" s="27"/>
      <c r="N2" s="27"/>
    </row>
    <row r="3" spans="5:14" ht="20.25" customHeight="1">
      <c r="E3" s="33" t="s">
        <v>38</v>
      </c>
      <c r="F3" s="33"/>
      <c r="G3" s="33"/>
      <c r="H3" s="33"/>
      <c r="I3" s="33"/>
      <c r="J3" s="33"/>
      <c r="K3" s="33"/>
      <c r="L3" s="33"/>
      <c r="M3" s="33"/>
      <c r="N3" s="33"/>
    </row>
    <row r="4" spans="5:14" ht="18.75" customHeight="1">
      <c r="E4" s="27" t="s">
        <v>47</v>
      </c>
      <c r="F4" s="27"/>
      <c r="G4" s="27"/>
      <c r="H4" s="27"/>
      <c r="I4" s="27"/>
      <c r="J4" s="27"/>
      <c r="K4" s="27"/>
      <c r="L4" s="27"/>
      <c r="M4" s="27"/>
      <c r="N4" s="27"/>
    </row>
    <row r="5" spans="5:14" ht="18.75" customHeight="1">
      <c r="E5" s="34" t="s">
        <v>52</v>
      </c>
      <c r="F5" s="34"/>
      <c r="G5" s="34"/>
      <c r="H5" s="34"/>
      <c r="I5" s="34"/>
      <c r="J5" s="34"/>
      <c r="K5" s="34"/>
      <c r="L5" s="34"/>
      <c r="M5" s="34"/>
      <c r="N5" s="34"/>
    </row>
    <row r="6" spans="5:14" ht="15.75" customHeight="1">
      <c r="E6" s="34" t="s">
        <v>53</v>
      </c>
      <c r="F6" s="34"/>
      <c r="G6" s="34"/>
      <c r="H6" s="34"/>
      <c r="I6" s="34"/>
      <c r="J6" s="34"/>
      <c r="K6" s="34"/>
      <c r="L6" s="34"/>
      <c r="M6" s="34"/>
      <c r="N6" s="34"/>
    </row>
    <row r="7" ht="10.5" customHeight="1"/>
    <row r="8" spans="1:15" s="4" customFormat="1" ht="42" customHeight="1">
      <c r="A8" s="35" t="s">
        <v>0</v>
      </c>
      <c r="B8" s="35" t="s">
        <v>3</v>
      </c>
      <c r="C8" s="35" t="s">
        <v>4</v>
      </c>
      <c r="D8" s="35"/>
      <c r="E8" s="36" t="s">
        <v>5</v>
      </c>
      <c r="F8" s="37" t="s">
        <v>11</v>
      </c>
      <c r="G8" s="39" t="s">
        <v>20</v>
      </c>
      <c r="H8" s="40"/>
      <c r="I8" s="41"/>
      <c r="J8" s="37" t="s">
        <v>18</v>
      </c>
      <c r="K8" s="39" t="s">
        <v>10</v>
      </c>
      <c r="L8" s="40"/>
      <c r="M8" s="41"/>
      <c r="N8" s="28" t="s">
        <v>14</v>
      </c>
      <c r="O8" s="29"/>
    </row>
    <row r="9" spans="1:15" s="4" customFormat="1" ht="40.5" customHeight="1">
      <c r="A9" s="35"/>
      <c r="B9" s="35"/>
      <c r="C9" s="35"/>
      <c r="D9" s="35"/>
      <c r="E9" s="35"/>
      <c r="F9" s="38"/>
      <c r="G9" s="3" t="s">
        <v>17</v>
      </c>
      <c r="H9" s="6" t="s">
        <v>8</v>
      </c>
      <c r="I9" s="3" t="s">
        <v>9</v>
      </c>
      <c r="J9" s="38"/>
      <c r="K9" s="3" t="s">
        <v>12</v>
      </c>
      <c r="L9" s="3" t="s">
        <v>6</v>
      </c>
      <c r="M9" s="3" t="s">
        <v>13</v>
      </c>
      <c r="N9" s="30"/>
      <c r="O9" s="31"/>
    </row>
    <row r="10" spans="1:15" s="26" customFormat="1" ht="24.75" customHeight="1">
      <c r="A10" s="8">
        <v>1</v>
      </c>
      <c r="B10" s="18" t="s">
        <v>26</v>
      </c>
      <c r="C10" s="19" t="s">
        <v>27</v>
      </c>
      <c r="D10" s="20" t="s">
        <v>22</v>
      </c>
      <c r="E10" s="21" t="s">
        <v>28</v>
      </c>
      <c r="F10" s="44">
        <v>9</v>
      </c>
      <c r="G10" s="44">
        <v>9</v>
      </c>
      <c r="H10" s="22"/>
      <c r="I10" s="13">
        <f>G10</f>
        <v>9</v>
      </c>
      <c r="J10" s="13">
        <v>7.5</v>
      </c>
      <c r="K10" s="23">
        <f>ROUND((J10*7+I10*2+F10)/10,1)</f>
        <v>8</v>
      </c>
      <c r="L10" s="24" t="str">
        <f>IF(K10&gt;=8.5,"A",IF(K10&gt;=7,"B",IF(K10&gt;=5.5,"C",IF(K10&gt;=4,"D",IF(AND(K10&lt;4,K10&gt;=0),"F",IF(AND(F10="",I10="",J10=""),"I",IF(OR(F10&lt;&gt;"",I10&lt;&gt;"",J10&lt;&gt;""),"X","R")))))))</f>
        <v>B</v>
      </c>
      <c r="M10" s="25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26" customFormat="1" ht="24.75" customHeight="1">
      <c r="A11" s="8">
        <v>2</v>
      </c>
      <c r="B11" s="18" t="s">
        <v>29</v>
      </c>
      <c r="C11" s="19" t="s">
        <v>30</v>
      </c>
      <c r="D11" s="20" t="s">
        <v>31</v>
      </c>
      <c r="E11" s="21" t="s">
        <v>32</v>
      </c>
      <c r="F11" s="44">
        <v>9</v>
      </c>
      <c r="G11" s="44">
        <v>9</v>
      </c>
      <c r="H11" s="22"/>
      <c r="I11" s="13">
        <f>G11</f>
        <v>9</v>
      </c>
      <c r="J11" s="13">
        <v>8</v>
      </c>
      <c r="K11" s="23">
        <f>ROUND((J11*7+I11*2+F11)/10,1)</f>
        <v>8.3</v>
      </c>
      <c r="L11" s="24" t="str">
        <f>IF(K11&gt;=8.5,"A",IF(K11&gt;=7,"B",IF(K11&gt;=5.5,"C",IF(K11&gt;=4,"D",IF(AND(K11&lt;4,K11&gt;=0),"F",IF(AND(F11="",I11="",J11=""),"I",IF(OR(F11&lt;&gt;"",I11&lt;&gt;"",J11&lt;&gt;""),"X","R")))))))</f>
        <v>B</v>
      </c>
      <c r="M11" s="25">
        <f>IF(L11="A",4,IF(L11="B",3,IF(L11="C",2,IF(L11="D",1,0))))</f>
        <v>3</v>
      </c>
      <c r="N11" s="7" t="str">
        <f>IF(L11="A","GIỎI",IF(L11="B","KHÁ",IF(L11="C","TB",IF(L11="D","TB YẾU","KÉM"))))</f>
        <v>KHÁ</v>
      </c>
      <c r="O11" s="2" t="str">
        <f>IF(OR(K11&lt;4,J11&lt;=2),"KHÔNG ĐẠT","ĐẠT")</f>
        <v>ĐẠT</v>
      </c>
    </row>
    <row r="12" spans="1:15" s="26" customFormat="1" ht="24.75" customHeight="1">
      <c r="A12" s="8">
        <v>3</v>
      </c>
      <c r="B12" s="18" t="s">
        <v>33</v>
      </c>
      <c r="C12" s="19" t="s">
        <v>34</v>
      </c>
      <c r="D12" s="20" t="s">
        <v>35</v>
      </c>
      <c r="E12" s="21" t="s">
        <v>36</v>
      </c>
      <c r="F12" s="44">
        <v>9</v>
      </c>
      <c r="G12" s="44">
        <v>9</v>
      </c>
      <c r="H12" s="22"/>
      <c r="I12" s="13">
        <f>G12</f>
        <v>9</v>
      </c>
      <c r="J12" s="13">
        <v>7.5</v>
      </c>
      <c r="K12" s="23">
        <f>ROUND((J12*7+I12*2+F12)/10,1)</f>
        <v>8</v>
      </c>
      <c r="L12" s="24" t="str">
        <f>IF(K12&gt;=8.5,"A",IF(K12&gt;=7,"B",IF(K12&gt;=5.5,"C",IF(K12&gt;=4,"D",IF(AND(K12&lt;4,K12&gt;=0),"F",IF(AND(F12="",I12="",J12=""),"I",IF(OR(F12&lt;&gt;"",I12&lt;&gt;"",J12&lt;&gt;""),"X","R")))))))</f>
        <v>B</v>
      </c>
      <c r="M12" s="25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2:10" ht="15.75">
      <c r="B13" s="32" t="s">
        <v>41</v>
      </c>
      <c r="C13" s="32"/>
      <c r="D13" s="32"/>
      <c r="E13" s="32"/>
      <c r="F13" s="14"/>
      <c r="G13" s="15"/>
      <c r="H13" s="15"/>
      <c r="I13" s="15"/>
      <c r="J13" s="15"/>
    </row>
    <row r="14" spans="2:14" ht="15.75">
      <c r="B14" s="16" t="s">
        <v>19</v>
      </c>
      <c r="C14"/>
      <c r="D14" s="16"/>
      <c r="E14" s="27" t="s">
        <v>15</v>
      </c>
      <c r="F14" s="27"/>
      <c r="G14" s="27"/>
      <c r="H14" s="27" t="s">
        <v>16</v>
      </c>
      <c r="I14" s="27"/>
      <c r="J14" s="27"/>
      <c r="K14" s="16"/>
      <c r="L14" s="27" t="s">
        <v>21</v>
      </c>
      <c r="M14" s="27"/>
      <c r="N14" s="27"/>
    </row>
    <row r="15" spans="3:14" ht="15.75">
      <c r="C15" s="33"/>
      <c r="D15" s="33"/>
      <c r="E15" s="33"/>
      <c r="F15" s="1"/>
      <c r="H15" s="32"/>
      <c r="I15" s="32"/>
      <c r="J15" s="32"/>
      <c r="K15" s="32"/>
      <c r="L15" s="32"/>
      <c r="M15" s="32"/>
      <c r="N15" s="32"/>
    </row>
    <row r="16" spans="3:6" ht="15.75">
      <c r="C16" s="17"/>
      <c r="F16" s="1"/>
    </row>
    <row r="17" ht="15.75">
      <c r="F17" s="1"/>
    </row>
    <row r="18" ht="15.75">
      <c r="F18" s="1"/>
    </row>
    <row r="19" spans="2:14" ht="15.75">
      <c r="B19" s="27" t="s">
        <v>40</v>
      </c>
      <c r="C19" s="27"/>
      <c r="D19" s="11"/>
      <c r="E19" s="27" t="s">
        <v>23</v>
      </c>
      <c r="F19" s="27"/>
      <c r="G19" s="27"/>
      <c r="H19" s="27" t="s">
        <v>24</v>
      </c>
      <c r="I19" s="27"/>
      <c r="J19" s="27"/>
      <c r="K19" s="11"/>
      <c r="L19" s="16" t="s">
        <v>25</v>
      </c>
      <c r="M19" s="16"/>
      <c r="N19" s="16"/>
    </row>
    <row r="20" spans="2:13" ht="15.75">
      <c r="B20" s="9"/>
      <c r="C20" s="9"/>
      <c r="D20" s="9"/>
      <c r="E20" s="9"/>
      <c r="F20" s="11"/>
      <c r="G20" s="9"/>
      <c r="H20" s="9"/>
      <c r="I20" s="9"/>
      <c r="J20" s="9"/>
      <c r="K20" s="9"/>
      <c r="L20" s="10"/>
      <c r="M20" s="10"/>
    </row>
  </sheetData>
  <sheetProtection/>
  <mergeCells count="27"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" right="0.21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2019-07-10T01:41:40Z</cp:lastPrinted>
  <dcterms:created xsi:type="dcterms:W3CDTF">2009-09-21T02:41:34Z</dcterms:created>
  <dcterms:modified xsi:type="dcterms:W3CDTF">2019-07-10T01:48:16Z</dcterms:modified>
  <cp:category/>
  <cp:version/>
  <cp:contentType/>
  <cp:contentStatus/>
</cp:coreProperties>
</file>