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9000" activeTab="6"/>
  </bookViews>
  <sheets>
    <sheet name="KCNT" sheetId="1" r:id="rId1"/>
    <sheet name="KCT" sheetId="2" r:id="rId2"/>
    <sheet name="KTTC 2 " sheetId="3" r:id="rId3"/>
    <sheet name="ĐLH" sheetId="4" r:id="rId4"/>
    <sheet name="CĐKĐCT" sheetId="5" r:id="rId5"/>
    <sheet name="TTCN" sheetId="6" r:id="rId6"/>
    <sheet name="Toan A1 HL" sheetId="7" r:id="rId7"/>
  </sheets>
  <definedNames/>
  <calcPr fullCalcOnLoad="1"/>
</workbook>
</file>

<file path=xl/sharedStrings.xml><?xml version="1.0" encoding="utf-8"?>
<sst xmlns="http://schemas.openxmlformats.org/spreadsheetml/2006/main" count="356" uniqueCount="69">
  <si>
    <t>STT</t>
  </si>
  <si>
    <t>ĐẠI HỌC HUẾ</t>
  </si>
  <si>
    <t>PHÂN HIỆU ĐHH TẠI QUẢNG TRỊ</t>
  </si>
  <si>
    <t>MÃ SV</t>
  </si>
  <si>
    <t>HỌ VÀ TÊN</t>
  </si>
  <si>
    <t>NGÀY
 SINH</t>
  </si>
  <si>
    <t>ĐIỂM CHỮ</t>
  </si>
  <si>
    <t>BẢNG GHI ĐIỂM</t>
  </si>
  <si>
    <t>TBC M2</t>
  </si>
  <si>
    <t>ĐIỂM TRUNG BÌNH CHUNG</t>
  </si>
  <si>
    <t>ĐIỂM THÁI ĐỘ HỌC TẬP (M1-HS 1)</t>
  </si>
  <si>
    <t>ĐIỂM SỐ HỆ 10</t>
  </si>
  <si>
    <t>ĐIỂM SỐ HỆ 4</t>
  </si>
  <si>
    <t>XẾP LOẠI</t>
  </si>
  <si>
    <t>Người đọc điểm</t>
  </si>
  <si>
    <t>Người vào điểm</t>
  </si>
  <si>
    <t xml:space="preserve"> M 2.1</t>
  </si>
  <si>
    <t>Xác nhận của Phòng ĐT - KHCN</t>
  </si>
  <si>
    <t>ĐIỂM KIỂM TRA ĐỊNH KỲ (M2 - HS2)</t>
  </si>
  <si>
    <t>Người dò điểm</t>
  </si>
  <si>
    <t>16Q102106</t>
  </si>
  <si>
    <t>Nguyễn Thị</t>
  </si>
  <si>
    <t>Hà</t>
  </si>
  <si>
    <t>23.10.1998</t>
  </si>
  <si>
    <t>16Q102102</t>
  </si>
  <si>
    <t>Trần Quốc</t>
  </si>
  <si>
    <t>Hữu</t>
  </si>
  <si>
    <t>09.11.1997</t>
  </si>
  <si>
    <t>16Q102103</t>
  </si>
  <si>
    <t>Trương Thế</t>
  </si>
  <si>
    <t>Linh</t>
  </si>
  <si>
    <t>25.01.1998</t>
  </si>
  <si>
    <t>Minh</t>
  </si>
  <si>
    <t>16Q102105</t>
  </si>
  <si>
    <t>Phạm Ngọc</t>
  </si>
  <si>
    <t>Hà Thị Ngọc Diệu</t>
  </si>
  <si>
    <t>Nguyễn Thị Thi</t>
  </si>
  <si>
    <t>Nguyễn Ngọc Thủy Tiên</t>
  </si>
  <si>
    <t>NIÊN KHÓA: 2016 - 2021</t>
  </si>
  <si>
    <t>LỚP: KỸ THUẬT CÔNG TRÌNH XÂY DỰNG K8</t>
  </si>
  <si>
    <t>14.03.1998</t>
  </si>
  <si>
    <t>Danh sách này gồm có 4 sinh viên./.</t>
  </si>
  <si>
    <t>Phăn Văn Hoàng</t>
  </si>
  <si>
    <t>Giảng viên:  Phạm Văn Lê Cường</t>
  </si>
  <si>
    <t>Giảng viên:  Ngô Nữ Hà Ni</t>
  </si>
  <si>
    <t>ĐA M 2.2</t>
  </si>
  <si>
    <t>ĐIỂM KIỂM TRA ĐỊNH KỲ (M2 - HS4)</t>
  </si>
  <si>
    <t>ĐIỂM THI KẾT THÚC HỌC PHẦN (M3 - HS5)</t>
  </si>
  <si>
    <t>Danh sách này gồm có 1 sinh viên./.</t>
  </si>
  <si>
    <t>Học kỳ II - Năm học: 2019 - 2020</t>
  </si>
  <si>
    <t>HỌC PHẦN: Kết cấu nhà thép và đồ án    SỐ TÍN CHỈ: 3</t>
  </si>
  <si>
    <t>Giảng viên:  Đoàn Hoàng Tài</t>
  </si>
  <si>
    <t>HỌC PHẦN: Động lực học công trình   SỐ TÍN CHỈ: 2</t>
  </si>
  <si>
    <t>HỌC PHẦN: Chuẩn đoán và kiểm định chất lượng công trình    SỐ TÍN CHỈ: 2</t>
  </si>
  <si>
    <t>Giảng viên:  Hồ Sỹ Thái</t>
  </si>
  <si>
    <t>Giảng viên:  Hồ Xuân Thắng</t>
  </si>
  <si>
    <t>ĐIỂM THI KẾT THÚC HỌC PHẦN (M3 - HS7)</t>
  </si>
  <si>
    <t xml:space="preserve"> M 2.2</t>
  </si>
  <si>
    <t>HỌC PHẦN: Thực tập công nhân   SỐ TÍN CHỈ: 2</t>
  </si>
  <si>
    <t>Giảng viên:  Khoa Kỹ thuật công trình xây dựng</t>
  </si>
  <si>
    <t>ĐIỂM THỰC TẬP</t>
  </si>
  <si>
    <t>d</t>
  </si>
  <si>
    <t xml:space="preserve"> Đồ án M 2.1</t>
  </si>
  <si>
    <t>ĐIỂM KIỂM TRA ĐỊNH KỲ (M2 - HS3)</t>
  </si>
  <si>
    <t>ĐIỂM THI KẾT THÚC HỌC PHẦN (M3 - HS6)</t>
  </si>
  <si>
    <t>HỌC PHẦN: Kết cấu  thép và thép nhẹ                      SỐ TÍN CHỈ: 3</t>
  </si>
  <si>
    <t>HỌC PHẦN: Toán cao cấp A1    SỐ TÍN CHỈ: 3</t>
  </si>
  <si>
    <t>HỌC PHẦN: Kỹ thuật thi công 2 và đồ án            SỐ TÍN CHỈ: 3</t>
  </si>
  <si>
    <t>M 2.2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</si>
</sst>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[$-409]dddd\,\ mmmm\ dd\,\ yyyy"/>
    <numFmt numFmtId="181" formatCode="[$-1010000]d/m/yyyy;@"/>
    <numFmt numFmtId="182" formatCode="[$-1010000]d/m/yy;@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9]h:mm:ss\ AM/PM"/>
  </numFmts>
  <fonts count="4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3" fontId="1" fillId="0" borderId="10" xfId="42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83" fontId="2" fillId="0" borderId="10" xfId="0" applyNumberFormat="1" applyFont="1" applyBorder="1" applyAlignment="1">
      <alignment horizontal="center" vertical="center"/>
    </xf>
    <xf numFmtId="183" fontId="2" fillId="0" borderId="0" xfId="0" applyNumberFormat="1" applyFont="1" applyAlignment="1">
      <alignment horizontal="center"/>
    </xf>
    <xf numFmtId="183" fontId="2" fillId="0" borderId="0" xfId="0" applyNumberFormat="1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83" fontId="43" fillId="32" borderId="10" xfId="0" applyNumberFormat="1" applyFont="1" applyFill="1" applyBorder="1" applyAlignment="1">
      <alignment horizontal="center" vertical="center"/>
    </xf>
    <xf numFmtId="183" fontId="3" fillId="0" borderId="10" xfId="0" applyNumberFormat="1" applyFont="1" applyBorder="1" applyAlignment="1">
      <alignment horizontal="center" vertical="center"/>
    </xf>
    <xf numFmtId="183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4" fontId="2" fillId="0" borderId="1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14" fontId="2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781050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781050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781050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781050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762000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762000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762000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762000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638175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638175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638175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638175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28</xdr:row>
      <xdr:rowOff>0</xdr:rowOff>
    </xdr:from>
    <xdr:to>
      <xdr:col>2</xdr:col>
      <xdr:colOff>638175</xdr:colOff>
      <xdr:row>28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61722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28</xdr:row>
      <xdr:rowOff>0</xdr:rowOff>
    </xdr:from>
    <xdr:to>
      <xdr:col>2</xdr:col>
      <xdr:colOff>638175</xdr:colOff>
      <xdr:row>28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61722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28</xdr:row>
      <xdr:rowOff>0</xdr:rowOff>
    </xdr:from>
    <xdr:to>
      <xdr:col>2</xdr:col>
      <xdr:colOff>638175</xdr:colOff>
      <xdr:row>28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61722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28</xdr:row>
      <xdr:rowOff>0</xdr:rowOff>
    </xdr:from>
    <xdr:to>
      <xdr:col>2</xdr:col>
      <xdr:colOff>638175</xdr:colOff>
      <xdr:row>28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61722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S18" sqref="S18"/>
    </sheetView>
  </sheetViews>
  <sheetFormatPr defaultColWidth="9.140625" defaultRowHeight="12.75"/>
  <cols>
    <col min="1" max="1" width="4.57421875" style="1" bestFit="1" customWidth="1"/>
    <col min="2" max="2" width="12.8515625" style="5" customWidth="1"/>
    <col min="3" max="3" width="13.421875" style="1" customWidth="1"/>
    <col min="4" max="4" width="6.8515625" style="1" customWidth="1"/>
    <col min="5" max="5" width="12.421875" style="12" customWidth="1"/>
    <col min="6" max="6" width="9.7109375" style="12" customWidth="1"/>
    <col min="7" max="7" width="6.7109375" style="1" customWidth="1"/>
    <col min="8" max="8" width="7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9.00390625" style="1" customWidth="1"/>
    <col min="15" max="15" width="13.28125" style="1" customWidth="1"/>
    <col min="16" max="16384" width="9.140625" style="1" customWidth="1"/>
  </cols>
  <sheetData>
    <row r="1" spans="1:14" ht="15.75">
      <c r="A1" s="45" t="s">
        <v>1</v>
      </c>
      <c r="B1" s="45"/>
      <c r="C1" s="45"/>
      <c r="D1" s="45"/>
      <c r="E1" s="31" t="s">
        <v>7</v>
      </c>
      <c r="F1" s="31"/>
      <c r="G1" s="31"/>
      <c r="H1" s="31"/>
      <c r="I1" s="31"/>
      <c r="J1" s="31"/>
      <c r="K1" s="31"/>
      <c r="L1" s="31"/>
      <c r="M1" s="31"/>
      <c r="N1" s="31"/>
    </row>
    <row r="2" spans="1:14" ht="19.5" customHeight="1">
      <c r="A2" s="46" t="s">
        <v>2</v>
      </c>
      <c r="B2" s="46"/>
      <c r="C2" s="46"/>
      <c r="D2" s="46"/>
      <c r="E2" s="31" t="s">
        <v>39</v>
      </c>
      <c r="F2" s="31"/>
      <c r="G2" s="31"/>
      <c r="H2" s="31"/>
      <c r="I2" s="31"/>
      <c r="J2" s="31"/>
      <c r="K2" s="31"/>
      <c r="L2" s="31"/>
      <c r="M2" s="31"/>
      <c r="N2" s="31"/>
    </row>
    <row r="3" spans="5:14" ht="20.25" customHeight="1">
      <c r="E3" s="29" t="s">
        <v>38</v>
      </c>
      <c r="F3" s="29"/>
      <c r="G3" s="29"/>
      <c r="H3" s="29"/>
      <c r="I3" s="29"/>
      <c r="J3" s="29"/>
      <c r="K3" s="29"/>
      <c r="L3" s="29"/>
      <c r="M3" s="29"/>
      <c r="N3" s="29"/>
    </row>
    <row r="4" spans="5:14" ht="18.75" customHeight="1">
      <c r="E4" s="31" t="s">
        <v>49</v>
      </c>
      <c r="F4" s="31"/>
      <c r="G4" s="31"/>
      <c r="H4" s="31"/>
      <c r="I4" s="31"/>
      <c r="J4" s="31"/>
      <c r="K4" s="31"/>
      <c r="L4" s="31"/>
      <c r="M4" s="31"/>
      <c r="N4" s="31"/>
    </row>
    <row r="5" spans="5:14" ht="18.75" customHeight="1">
      <c r="E5" s="37" t="s">
        <v>50</v>
      </c>
      <c r="F5" s="37"/>
      <c r="G5" s="37"/>
      <c r="H5" s="37"/>
      <c r="I5" s="37"/>
      <c r="J5" s="37"/>
      <c r="K5" s="37"/>
      <c r="L5" s="37"/>
      <c r="M5" s="37"/>
      <c r="N5" s="37"/>
    </row>
    <row r="6" spans="5:14" ht="15.75" customHeight="1">
      <c r="E6" s="37" t="s">
        <v>51</v>
      </c>
      <c r="F6" s="37"/>
      <c r="G6" s="37"/>
      <c r="H6" s="37"/>
      <c r="I6" s="37"/>
      <c r="J6" s="37"/>
      <c r="K6" s="37"/>
      <c r="L6" s="37"/>
      <c r="M6" s="37"/>
      <c r="N6" s="37"/>
    </row>
    <row r="7" ht="10.5" customHeight="1"/>
    <row r="8" spans="1:15" s="4" customFormat="1" ht="42" customHeight="1">
      <c r="A8" s="38" t="s">
        <v>0</v>
      </c>
      <c r="B8" s="38" t="s">
        <v>3</v>
      </c>
      <c r="C8" s="38" t="s">
        <v>4</v>
      </c>
      <c r="D8" s="38"/>
      <c r="E8" s="39" t="s">
        <v>5</v>
      </c>
      <c r="F8" s="40" t="s">
        <v>10</v>
      </c>
      <c r="G8" s="42" t="s">
        <v>63</v>
      </c>
      <c r="H8" s="43"/>
      <c r="I8" s="44"/>
      <c r="J8" s="40" t="s">
        <v>64</v>
      </c>
      <c r="K8" s="42" t="s">
        <v>9</v>
      </c>
      <c r="L8" s="43"/>
      <c r="M8" s="44"/>
      <c r="N8" s="32" t="s">
        <v>13</v>
      </c>
      <c r="O8" s="33"/>
    </row>
    <row r="9" spans="1:15" s="4" customFormat="1" ht="40.5" customHeight="1">
      <c r="A9" s="38"/>
      <c r="B9" s="38"/>
      <c r="C9" s="38"/>
      <c r="D9" s="38"/>
      <c r="E9" s="38"/>
      <c r="F9" s="41"/>
      <c r="G9" s="3" t="s">
        <v>62</v>
      </c>
      <c r="H9" s="6" t="s">
        <v>57</v>
      </c>
      <c r="I9" s="3" t="s">
        <v>8</v>
      </c>
      <c r="J9" s="41"/>
      <c r="K9" s="3" t="s">
        <v>11</v>
      </c>
      <c r="L9" s="3" t="s">
        <v>6</v>
      </c>
      <c r="M9" s="3" t="s">
        <v>12</v>
      </c>
      <c r="N9" s="34"/>
      <c r="O9" s="35"/>
    </row>
    <row r="10" spans="1:15" s="25" customFormat="1" ht="24.75" customHeight="1">
      <c r="A10" s="8">
        <v>1</v>
      </c>
      <c r="B10" s="16" t="s">
        <v>20</v>
      </c>
      <c r="C10" s="17" t="s">
        <v>21</v>
      </c>
      <c r="D10" s="18" t="s">
        <v>22</v>
      </c>
      <c r="E10" s="26" t="s">
        <v>23</v>
      </c>
      <c r="F10" s="21">
        <v>9</v>
      </c>
      <c r="G10" s="21">
        <v>8.5</v>
      </c>
      <c r="H10" s="21"/>
      <c r="I10" s="13">
        <f>G10</f>
        <v>8.5</v>
      </c>
      <c r="J10" s="13">
        <v>9</v>
      </c>
      <c r="K10" s="22">
        <f>ROUND((J10*6+I10*3+F10)/10,1)</f>
        <v>8.9</v>
      </c>
      <c r="L10" s="23" t="str">
        <f>IF(K10&gt;=8.5,"A",IF(K10&gt;=7,"B",IF(K10&gt;=5.5,"C",IF(K10&gt;=4,"D",IF(AND(K10&lt;4,K10&gt;=0),"F",IF(AND(F10="",I10="",J10=""),"I",IF(OR(F10&lt;&gt;"",I10&lt;&gt;"",J10&lt;&gt;""),"X","R")))))))</f>
        <v>A</v>
      </c>
      <c r="M10" s="24">
        <f>IF(L10="A",4,IF(L10="B",3,IF(L10="C",2,IF(L10="D",1,0))))</f>
        <v>4</v>
      </c>
      <c r="N10" s="7" t="str">
        <f>IF(L10="A","GIỎI",IF(L10="B","KHÁ",IF(L10="C","TB",IF(L10="D","TB YẾU","KÉM"))))</f>
        <v>GIỎI</v>
      </c>
      <c r="O10" s="2" t="str">
        <f>IF(OR(K10&lt;4,J10&lt;=2),"KHÔNG ĐẠT","ĐẠT")</f>
        <v>ĐẠT</v>
      </c>
    </row>
    <row r="11" spans="1:15" s="25" customFormat="1" ht="24.75" customHeight="1">
      <c r="A11" s="8">
        <v>2</v>
      </c>
      <c r="B11" s="16" t="s">
        <v>24</v>
      </c>
      <c r="C11" s="17" t="s">
        <v>25</v>
      </c>
      <c r="D11" s="18" t="s">
        <v>26</v>
      </c>
      <c r="E11" s="26" t="s">
        <v>27</v>
      </c>
      <c r="F11" s="21">
        <v>7</v>
      </c>
      <c r="G11" s="21">
        <v>7</v>
      </c>
      <c r="H11" s="21"/>
      <c r="I11" s="13">
        <f>G11</f>
        <v>7</v>
      </c>
      <c r="J11" s="13">
        <v>6</v>
      </c>
      <c r="K11" s="22">
        <f>ROUND((J11*6+I11*3+F11)/10,1)</f>
        <v>6.4</v>
      </c>
      <c r="L11" s="23" t="str">
        <f>IF(K11&gt;=8.5,"A",IF(K11&gt;=7,"B",IF(K11&gt;=5.5,"C",IF(K11&gt;=4,"D",IF(AND(K11&lt;4,K11&gt;=0),"F",IF(AND(F11="",I11="",J11=""),"I",IF(OR(F11&lt;&gt;"",I11&lt;&gt;"",J11&lt;&gt;""),"X","R")))))))</f>
        <v>C</v>
      </c>
      <c r="M11" s="24">
        <f>IF(L11="A",4,IF(L11="B",3,IF(L11="C",2,IF(L11="D",1,0))))</f>
        <v>2</v>
      </c>
      <c r="N11" s="7" t="str">
        <f>IF(L11="A","GIỎI",IF(L11="B","KHÁ",IF(L11="C","TB",IF(L11="D","TB YẾU","KÉM"))))</f>
        <v>TB</v>
      </c>
      <c r="O11" s="2" t="str">
        <f>IF(OR(K11&lt;4,J11&lt;=2),"KHÔNG ĐẠT","ĐẠT")</f>
        <v>ĐẠT</v>
      </c>
    </row>
    <row r="12" spans="1:15" s="25" customFormat="1" ht="24.75" customHeight="1">
      <c r="A12" s="8">
        <v>3</v>
      </c>
      <c r="B12" s="16" t="s">
        <v>28</v>
      </c>
      <c r="C12" s="17" t="s">
        <v>29</v>
      </c>
      <c r="D12" s="18" t="s">
        <v>30</v>
      </c>
      <c r="E12" s="26" t="s">
        <v>31</v>
      </c>
      <c r="F12" s="21">
        <v>8</v>
      </c>
      <c r="G12" s="21">
        <v>8</v>
      </c>
      <c r="H12" s="21"/>
      <c r="I12" s="13">
        <f>G12</f>
        <v>8</v>
      </c>
      <c r="J12" s="13">
        <v>8</v>
      </c>
      <c r="K12" s="22">
        <f>ROUND((J12*6+I12*3+F12)/10,1)</f>
        <v>8</v>
      </c>
      <c r="L12" s="23" t="str">
        <f>IF(K12&gt;=8.5,"A",IF(K12&gt;=7,"B",IF(K12&gt;=5.5,"C",IF(K12&gt;=4,"D",IF(AND(K12&lt;4,K12&gt;=0),"F",IF(AND(F12="",I12="",J12=""),"I",IF(OR(F12&lt;&gt;"",I12&lt;&gt;"",J12&lt;&gt;""),"X","R")))))))</f>
        <v>B</v>
      </c>
      <c r="M12" s="24">
        <f>IF(L12="A",4,IF(L12="B",3,IF(L12="C",2,IF(L12="D",1,0))))</f>
        <v>3</v>
      </c>
      <c r="N12" s="7" t="str">
        <f>IF(L12="A","GIỎI",IF(L12="B","KHÁ",IF(L12="C","TB",IF(L12="D","TB YẾU","KÉM"))))</f>
        <v>KHÁ</v>
      </c>
      <c r="O12" s="2" t="str">
        <f>IF(OR(K12&lt;4,J12&lt;=2),"KHÔNG ĐẠT","ĐẠT")</f>
        <v>ĐẠT</v>
      </c>
    </row>
    <row r="13" spans="1:15" s="25" customFormat="1" ht="24.75" customHeight="1">
      <c r="A13" s="8">
        <v>4</v>
      </c>
      <c r="B13" s="16" t="s">
        <v>33</v>
      </c>
      <c r="C13" s="17" t="s">
        <v>34</v>
      </c>
      <c r="D13" s="18" t="s">
        <v>32</v>
      </c>
      <c r="E13" s="26" t="s">
        <v>40</v>
      </c>
      <c r="F13" s="21">
        <v>9</v>
      </c>
      <c r="G13" s="21">
        <v>9.5</v>
      </c>
      <c r="H13" s="21"/>
      <c r="I13" s="13">
        <f>G13</f>
        <v>9.5</v>
      </c>
      <c r="J13" s="13">
        <v>8</v>
      </c>
      <c r="K13" s="22">
        <f>ROUND((J13*6+I13*3+F13)/10,1)</f>
        <v>8.6</v>
      </c>
      <c r="L13" s="23" t="str">
        <f>IF(K13&gt;=8.5,"A",IF(K13&gt;=7,"B",IF(K13&gt;=5.5,"C",IF(K13&gt;=4,"D",IF(AND(K13&lt;4,K13&gt;=0),"F",IF(AND(F13="",I13="",J13=""),"I",IF(OR(F13&lt;&gt;"",I13&lt;&gt;"",J13&lt;&gt;""),"X","R")))))))</f>
        <v>A</v>
      </c>
      <c r="M13" s="24">
        <f>IF(L13="A",4,IF(L13="B",3,IF(L13="C",2,IF(L13="D",1,0))))</f>
        <v>4</v>
      </c>
      <c r="N13" s="7" t="str">
        <f>IF(L13="A","GIỎI",IF(L13="B","KHÁ",IF(L13="C","TB",IF(L13="D","TB YẾU","KÉM"))))</f>
        <v>GIỎI</v>
      </c>
      <c r="O13" s="2" t="str">
        <f>IF(OR(K13&lt;4,J13&lt;=2),"KHÔNG ĐẠT","ĐẠT")</f>
        <v>ĐẠT</v>
      </c>
    </row>
    <row r="14" spans="2:10" ht="15.75">
      <c r="B14" s="30" t="s">
        <v>41</v>
      </c>
      <c r="C14" s="30"/>
      <c r="D14" s="30"/>
      <c r="E14" s="30"/>
      <c r="F14" s="14"/>
      <c r="G14" s="15"/>
      <c r="H14" s="15"/>
      <c r="I14" s="15"/>
      <c r="J14" s="15"/>
    </row>
    <row r="15" spans="2:14" ht="15.75">
      <c r="B15" s="36" t="s">
        <v>17</v>
      </c>
      <c r="C15" s="36"/>
      <c r="D15" s="36"/>
      <c r="E15" s="31" t="s">
        <v>14</v>
      </c>
      <c r="F15" s="31"/>
      <c r="G15" s="31"/>
      <c r="H15" s="31" t="s">
        <v>15</v>
      </c>
      <c r="I15" s="31"/>
      <c r="J15" s="31"/>
      <c r="K15" s="19"/>
      <c r="L15" s="31" t="s">
        <v>19</v>
      </c>
      <c r="M15" s="31"/>
      <c r="N15" s="31"/>
    </row>
    <row r="16" spans="3:14" ht="15.75">
      <c r="C16" s="29"/>
      <c r="D16" s="29"/>
      <c r="E16" s="29"/>
      <c r="F16" s="1"/>
      <c r="H16" s="30"/>
      <c r="I16" s="30"/>
      <c r="J16" s="30"/>
      <c r="K16" s="30"/>
      <c r="L16" s="30"/>
      <c r="M16" s="30"/>
      <c r="N16" s="30"/>
    </row>
    <row r="17" spans="3:6" ht="15.75">
      <c r="C17" s="20"/>
      <c r="F17" s="1"/>
    </row>
    <row r="18" ht="15.75">
      <c r="F18" s="1"/>
    </row>
    <row r="19" ht="15.75">
      <c r="F19" s="1"/>
    </row>
    <row r="20" spans="2:14" ht="15.75">
      <c r="B20" s="31" t="s">
        <v>42</v>
      </c>
      <c r="C20" s="31"/>
      <c r="D20" s="11"/>
      <c r="E20" s="31" t="s">
        <v>35</v>
      </c>
      <c r="F20" s="31"/>
      <c r="G20" s="31"/>
      <c r="H20" s="31" t="s">
        <v>36</v>
      </c>
      <c r="I20" s="31"/>
      <c r="J20" s="31"/>
      <c r="K20" s="11"/>
      <c r="L20" s="19" t="s">
        <v>37</v>
      </c>
      <c r="M20" s="19"/>
      <c r="N20" s="19"/>
    </row>
    <row r="21" spans="2:13" ht="15.75">
      <c r="B21" s="10"/>
      <c r="C21" s="9"/>
      <c r="D21" s="9"/>
      <c r="E21" s="11"/>
      <c r="F21" s="11"/>
      <c r="G21" s="9"/>
      <c r="H21" s="9"/>
      <c r="I21" s="9"/>
      <c r="J21" s="9"/>
      <c r="K21" s="9"/>
      <c r="L21" s="10"/>
      <c r="M21" s="10"/>
    </row>
  </sheetData>
  <sheetProtection/>
  <mergeCells count="28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B14:E14"/>
    <mergeCell ref="B15:D15"/>
    <mergeCell ref="E15:G15"/>
    <mergeCell ref="H15:J15"/>
    <mergeCell ref="L15:N15"/>
    <mergeCell ref="C16:E16"/>
    <mergeCell ref="H16:J16"/>
    <mergeCell ref="K16:N16"/>
    <mergeCell ref="B20:C20"/>
    <mergeCell ref="E20:G20"/>
    <mergeCell ref="H20:J20"/>
  </mergeCells>
  <printOptions/>
  <pageMargins left="0.17" right="0.1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4.57421875" style="1" bestFit="1" customWidth="1"/>
    <col min="2" max="2" width="12.8515625" style="5" customWidth="1"/>
    <col min="3" max="3" width="11.7109375" style="1" customWidth="1"/>
    <col min="4" max="4" width="6.8515625" style="1" customWidth="1"/>
    <col min="5" max="5" width="12.421875" style="12" customWidth="1"/>
    <col min="6" max="6" width="9.7109375" style="12" customWidth="1"/>
    <col min="7" max="7" width="7.57421875" style="1" customWidth="1"/>
    <col min="8" max="8" width="7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9.00390625" style="1" customWidth="1"/>
    <col min="15" max="15" width="13.28125" style="1" customWidth="1"/>
    <col min="16" max="16384" width="9.140625" style="1" customWidth="1"/>
  </cols>
  <sheetData>
    <row r="1" spans="1:14" ht="15.75">
      <c r="A1" s="45" t="s">
        <v>1</v>
      </c>
      <c r="B1" s="45"/>
      <c r="C1" s="45"/>
      <c r="D1" s="45"/>
      <c r="E1" s="31" t="s">
        <v>7</v>
      </c>
      <c r="F1" s="31"/>
      <c r="G1" s="31"/>
      <c r="H1" s="31"/>
      <c r="I1" s="31"/>
      <c r="J1" s="31"/>
      <c r="K1" s="31"/>
      <c r="L1" s="31"/>
      <c r="M1" s="31"/>
      <c r="N1" s="31"/>
    </row>
    <row r="2" spans="1:14" ht="19.5" customHeight="1">
      <c r="A2" s="46" t="s">
        <v>2</v>
      </c>
      <c r="B2" s="46"/>
      <c r="C2" s="46"/>
      <c r="D2" s="46"/>
      <c r="E2" s="31" t="s">
        <v>39</v>
      </c>
      <c r="F2" s="31"/>
      <c r="G2" s="31"/>
      <c r="H2" s="31"/>
      <c r="I2" s="31"/>
      <c r="J2" s="31"/>
      <c r="K2" s="31"/>
      <c r="L2" s="31"/>
      <c r="M2" s="31"/>
      <c r="N2" s="31"/>
    </row>
    <row r="3" spans="5:14" ht="20.25" customHeight="1">
      <c r="E3" s="29" t="s">
        <v>38</v>
      </c>
      <c r="F3" s="29"/>
      <c r="G3" s="29"/>
      <c r="H3" s="29"/>
      <c r="I3" s="29"/>
      <c r="J3" s="29"/>
      <c r="K3" s="29"/>
      <c r="L3" s="29"/>
      <c r="M3" s="29"/>
      <c r="N3" s="29"/>
    </row>
    <row r="4" spans="5:14" ht="18.75" customHeight="1">
      <c r="E4" s="31" t="s">
        <v>49</v>
      </c>
      <c r="F4" s="31"/>
      <c r="G4" s="31"/>
      <c r="H4" s="31"/>
      <c r="I4" s="31"/>
      <c r="J4" s="31"/>
      <c r="K4" s="31"/>
      <c r="L4" s="31"/>
      <c r="M4" s="31"/>
      <c r="N4" s="31"/>
    </row>
    <row r="5" spans="5:14" ht="18.75" customHeight="1">
      <c r="E5" s="37" t="s">
        <v>65</v>
      </c>
      <c r="F5" s="37"/>
      <c r="G5" s="37"/>
      <c r="H5" s="37"/>
      <c r="I5" s="37"/>
      <c r="J5" s="37"/>
      <c r="K5" s="37"/>
      <c r="L5" s="37"/>
      <c r="M5" s="37"/>
      <c r="N5" s="37"/>
    </row>
    <row r="6" spans="5:14" ht="15.75" customHeight="1">
      <c r="E6" s="37" t="s">
        <v>51</v>
      </c>
      <c r="F6" s="37"/>
      <c r="G6" s="37"/>
      <c r="H6" s="37"/>
      <c r="I6" s="37"/>
      <c r="J6" s="37"/>
      <c r="K6" s="37"/>
      <c r="L6" s="37"/>
      <c r="M6" s="37"/>
      <c r="N6" s="37"/>
    </row>
    <row r="7" ht="10.5" customHeight="1"/>
    <row r="8" spans="1:15" s="4" customFormat="1" ht="42" customHeight="1">
      <c r="A8" s="38" t="s">
        <v>0</v>
      </c>
      <c r="B8" s="38" t="s">
        <v>3</v>
      </c>
      <c r="C8" s="38" t="s">
        <v>4</v>
      </c>
      <c r="D8" s="38"/>
      <c r="E8" s="39" t="s">
        <v>5</v>
      </c>
      <c r="F8" s="40" t="s">
        <v>10</v>
      </c>
      <c r="G8" s="42" t="s">
        <v>18</v>
      </c>
      <c r="H8" s="43"/>
      <c r="I8" s="44"/>
      <c r="J8" s="40" t="s">
        <v>56</v>
      </c>
      <c r="K8" s="42" t="s">
        <v>9</v>
      </c>
      <c r="L8" s="43"/>
      <c r="M8" s="44"/>
      <c r="N8" s="32" t="s">
        <v>13</v>
      </c>
      <c r="O8" s="33"/>
    </row>
    <row r="9" spans="1:15" s="4" customFormat="1" ht="40.5" customHeight="1">
      <c r="A9" s="38"/>
      <c r="B9" s="38"/>
      <c r="C9" s="38"/>
      <c r="D9" s="38"/>
      <c r="E9" s="38"/>
      <c r="F9" s="41"/>
      <c r="G9" s="3" t="s">
        <v>16</v>
      </c>
      <c r="H9" s="6" t="s">
        <v>57</v>
      </c>
      <c r="I9" s="3" t="s">
        <v>8</v>
      </c>
      <c r="J9" s="41"/>
      <c r="K9" s="3" t="s">
        <v>11</v>
      </c>
      <c r="L9" s="3" t="s">
        <v>6</v>
      </c>
      <c r="M9" s="3" t="s">
        <v>12</v>
      </c>
      <c r="N9" s="34"/>
      <c r="O9" s="35"/>
    </row>
    <row r="10" spans="1:15" s="25" customFormat="1" ht="24.75" customHeight="1">
      <c r="A10" s="8">
        <v>1</v>
      </c>
      <c r="B10" s="16" t="s">
        <v>20</v>
      </c>
      <c r="C10" s="17" t="s">
        <v>21</v>
      </c>
      <c r="D10" s="18" t="s">
        <v>22</v>
      </c>
      <c r="E10" s="26" t="s">
        <v>23</v>
      </c>
      <c r="F10" s="21">
        <v>9</v>
      </c>
      <c r="G10" s="21">
        <v>9</v>
      </c>
      <c r="H10" s="21"/>
      <c r="I10" s="13">
        <f>G10</f>
        <v>9</v>
      </c>
      <c r="J10" s="13">
        <v>9</v>
      </c>
      <c r="K10" s="22">
        <f>ROUND((J10*7+I10*2+F10)/10,1)</f>
        <v>9</v>
      </c>
      <c r="L10" s="23" t="str">
        <f>IF(K10&gt;=8.5,"A",IF(K10&gt;=7,"B",IF(K10&gt;=5.5,"C",IF(K10&gt;=4,"D",IF(AND(K10&lt;4,K10&gt;=0),"F",IF(AND(F10="",I10="",J10=""),"I",IF(OR(F10&lt;&gt;"",I10&lt;&gt;"",J10&lt;&gt;""),"X","R")))))))</f>
        <v>A</v>
      </c>
      <c r="M10" s="24">
        <f>IF(L10="A",4,IF(L10="B",3,IF(L10="C",2,IF(L10="D",1,0))))</f>
        <v>4</v>
      </c>
      <c r="N10" s="7" t="str">
        <f>IF(L10="A","GIỎI",IF(L10="B","KHÁ",IF(L10="C","TB",IF(L10="D","TB YẾU","KÉM"))))</f>
        <v>GIỎI</v>
      </c>
      <c r="O10" s="2" t="str">
        <f>IF(OR(K10&lt;4,J10&lt;=2),"KHÔNG ĐẠT","ĐẠT")</f>
        <v>ĐẠT</v>
      </c>
    </row>
    <row r="11" spans="1:15" s="25" customFormat="1" ht="24.75" customHeight="1">
      <c r="A11" s="8">
        <v>2</v>
      </c>
      <c r="B11" s="16" t="s">
        <v>24</v>
      </c>
      <c r="C11" s="17" t="s">
        <v>25</v>
      </c>
      <c r="D11" s="18" t="s">
        <v>26</v>
      </c>
      <c r="E11" s="26" t="s">
        <v>27</v>
      </c>
      <c r="F11" s="21">
        <v>7</v>
      </c>
      <c r="G11" s="21">
        <v>9</v>
      </c>
      <c r="H11" s="21"/>
      <c r="I11" s="13">
        <f>G11</f>
        <v>9</v>
      </c>
      <c r="J11" s="13">
        <v>6</v>
      </c>
      <c r="K11" s="22">
        <f>ROUND((J11*7+I11*2+F11)/10,1)</f>
        <v>6.7</v>
      </c>
      <c r="L11" s="23" t="str">
        <f>IF(K11&gt;=8.5,"A",IF(K11&gt;=7,"B",IF(K11&gt;=5.5,"C",IF(K11&gt;=4,"D",IF(AND(K11&lt;4,K11&gt;=0),"F",IF(AND(F11="",I11="",J11=""),"I",IF(OR(F11&lt;&gt;"",I11&lt;&gt;"",J11&lt;&gt;""),"X","R")))))))</f>
        <v>C</v>
      </c>
      <c r="M11" s="24">
        <f>IF(L11="A",4,IF(L11="B",3,IF(L11="C",2,IF(L11="D",1,0))))</f>
        <v>2</v>
      </c>
      <c r="N11" s="7" t="str">
        <f>IF(L11="A","GIỎI",IF(L11="B","KHÁ",IF(L11="C","TB",IF(L11="D","TB YẾU","KÉM"))))</f>
        <v>TB</v>
      </c>
      <c r="O11" s="2" t="str">
        <f>IF(OR(K11&lt;4,J11&lt;=2),"KHÔNG ĐẠT","ĐẠT")</f>
        <v>ĐẠT</v>
      </c>
    </row>
    <row r="12" spans="1:15" s="25" customFormat="1" ht="24.75" customHeight="1">
      <c r="A12" s="8">
        <v>3</v>
      </c>
      <c r="B12" s="16" t="s">
        <v>28</v>
      </c>
      <c r="C12" s="17" t="s">
        <v>29</v>
      </c>
      <c r="D12" s="18" t="s">
        <v>30</v>
      </c>
      <c r="E12" s="26" t="s">
        <v>31</v>
      </c>
      <c r="F12" s="21">
        <v>8</v>
      </c>
      <c r="G12" s="21">
        <v>9</v>
      </c>
      <c r="H12" s="21"/>
      <c r="I12" s="13">
        <f>G12</f>
        <v>9</v>
      </c>
      <c r="J12" s="13">
        <v>7.5</v>
      </c>
      <c r="K12" s="22">
        <f>ROUND((J12*7+I12*2+F12)/10,1)</f>
        <v>7.9</v>
      </c>
      <c r="L12" s="23" t="str">
        <f>IF(K12&gt;=8.5,"A",IF(K12&gt;=7,"B",IF(K12&gt;=5.5,"C",IF(K12&gt;=4,"D",IF(AND(K12&lt;4,K12&gt;=0),"F",IF(AND(F12="",I12="",J12=""),"I",IF(OR(F12&lt;&gt;"",I12&lt;&gt;"",J12&lt;&gt;""),"X","R")))))))</f>
        <v>B</v>
      </c>
      <c r="M12" s="24">
        <f>IF(L12="A",4,IF(L12="B",3,IF(L12="C",2,IF(L12="D",1,0))))</f>
        <v>3</v>
      </c>
      <c r="N12" s="7" t="str">
        <f>IF(L12="A","GIỎI",IF(L12="B","KHÁ",IF(L12="C","TB",IF(L12="D","TB YẾU","KÉM"))))</f>
        <v>KHÁ</v>
      </c>
      <c r="O12" s="2" t="str">
        <f>IF(OR(K12&lt;4,J12&lt;=2),"KHÔNG ĐẠT","ĐẠT")</f>
        <v>ĐẠT</v>
      </c>
    </row>
    <row r="13" spans="1:15" s="25" customFormat="1" ht="24.75" customHeight="1">
      <c r="A13" s="8">
        <v>4</v>
      </c>
      <c r="B13" s="16" t="s">
        <v>33</v>
      </c>
      <c r="C13" s="17" t="s">
        <v>34</v>
      </c>
      <c r="D13" s="18" t="s">
        <v>32</v>
      </c>
      <c r="E13" s="26" t="s">
        <v>40</v>
      </c>
      <c r="F13" s="21">
        <v>9</v>
      </c>
      <c r="G13" s="21">
        <v>9</v>
      </c>
      <c r="H13" s="21"/>
      <c r="I13" s="13">
        <f>G13</f>
        <v>9</v>
      </c>
      <c r="J13" s="13">
        <v>8</v>
      </c>
      <c r="K13" s="22">
        <f>ROUND((J13*7+I13*2+F13)/10,1)</f>
        <v>8.3</v>
      </c>
      <c r="L13" s="23" t="str">
        <f>IF(K13&gt;=8.5,"A",IF(K13&gt;=7,"B",IF(K13&gt;=5.5,"C",IF(K13&gt;=4,"D",IF(AND(K13&lt;4,K13&gt;=0),"F",IF(AND(F13="",I13="",J13=""),"I",IF(OR(F13&lt;&gt;"",I13&lt;&gt;"",J13&lt;&gt;""),"X","R")))))))</f>
        <v>B</v>
      </c>
      <c r="M13" s="24">
        <f>IF(L13="A",4,IF(L13="B",3,IF(L13="C",2,IF(L13="D",1,0))))</f>
        <v>3</v>
      </c>
      <c r="N13" s="7" t="str">
        <f>IF(L13="A","GIỎI",IF(L13="B","KHÁ",IF(L13="C","TB",IF(L13="D","TB YẾU","KÉM"))))</f>
        <v>KHÁ</v>
      </c>
      <c r="O13" s="2" t="str">
        <f>IF(OR(K13&lt;4,J13&lt;=2),"KHÔNG ĐẠT","ĐẠT")</f>
        <v>ĐẠT</v>
      </c>
    </row>
    <row r="14" spans="2:10" ht="15.75">
      <c r="B14" s="30" t="s">
        <v>41</v>
      </c>
      <c r="C14" s="30"/>
      <c r="D14" s="30"/>
      <c r="E14" s="30"/>
      <c r="F14" s="14"/>
      <c r="G14" s="15"/>
      <c r="H14" s="15"/>
      <c r="I14" s="15"/>
      <c r="J14" s="15"/>
    </row>
    <row r="15" spans="2:14" ht="15.75">
      <c r="B15" s="36" t="s">
        <v>17</v>
      </c>
      <c r="C15" s="36"/>
      <c r="D15" s="36"/>
      <c r="E15" s="31" t="s">
        <v>14</v>
      </c>
      <c r="F15" s="31"/>
      <c r="G15" s="31"/>
      <c r="H15" s="31" t="s">
        <v>15</v>
      </c>
      <c r="I15" s="31"/>
      <c r="J15" s="31"/>
      <c r="K15" s="19"/>
      <c r="L15" s="31" t="s">
        <v>19</v>
      </c>
      <c r="M15" s="31"/>
      <c r="N15" s="31"/>
    </row>
    <row r="16" spans="3:14" ht="15.75">
      <c r="C16" s="29"/>
      <c r="D16" s="29"/>
      <c r="E16" s="29"/>
      <c r="F16" s="1"/>
      <c r="H16" s="30"/>
      <c r="I16" s="30"/>
      <c r="J16" s="30"/>
      <c r="K16" s="30"/>
      <c r="L16" s="30"/>
      <c r="M16" s="30"/>
      <c r="N16" s="30"/>
    </row>
    <row r="17" spans="3:6" ht="15.75">
      <c r="C17" s="20"/>
      <c r="F17" s="1"/>
    </row>
    <row r="18" ht="15.75">
      <c r="F18" s="1"/>
    </row>
    <row r="19" ht="15.75">
      <c r="F19" s="1"/>
    </row>
    <row r="20" spans="2:14" ht="15.75">
      <c r="B20" s="31" t="s">
        <v>42</v>
      </c>
      <c r="C20" s="31"/>
      <c r="D20" s="11"/>
      <c r="E20" s="31" t="s">
        <v>35</v>
      </c>
      <c r="F20" s="31"/>
      <c r="G20" s="31"/>
      <c r="H20" s="31" t="s">
        <v>36</v>
      </c>
      <c r="I20" s="31"/>
      <c r="J20" s="31"/>
      <c r="K20" s="11"/>
      <c r="L20" s="19" t="s">
        <v>37</v>
      </c>
      <c r="M20" s="19"/>
      <c r="N20" s="19"/>
    </row>
    <row r="21" spans="2:13" ht="15.75">
      <c r="B21" s="10"/>
      <c r="C21" s="9"/>
      <c r="D21" s="9"/>
      <c r="E21" s="11"/>
      <c r="F21" s="11"/>
      <c r="G21" s="9"/>
      <c r="H21" s="9"/>
      <c r="I21" s="9"/>
      <c r="J21" s="9"/>
      <c r="K21" s="9"/>
      <c r="L21" s="10"/>
      <c r="M21" s="10"/>
    </row>
  </sheetData>
  <sheetProtection/>
  <mergeCells count="28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B14:E14"/>
    <mergeCell ref="B15:D15"/>
    <mergeCell ref="E15:G15"/>
    <mergeCell ref="H15:J15"/>
    <mergeCell ref="L15:N15"/>
    <mergeCell ref="C16:E16"/>
    <mergeCell ref="H16:J16"/>
    <mergeCell ref="K16:N16"/>
    <mergeCell ref="B20:C20"/>
    <mergeCell ref="E20:G20"/>
    <mergeCell ref="H20:J20"/>
  </mergeCells>
  <printOptions/>
  <pageMargins left="0.29" right="0.18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I10" sqref="I10:I13"/>
    </sheetView>
  </sheetViews>
  <sheetFormatPr defaultColWidth="9.140625" defaultRowHeight="12.75"/>
  <cols>
    <col min="1" max="1" width="4.57421875" style="1" bestFit="1" customWidth="1"/>
    <col min="2" max="2" width="12.8515625" style="5" customWidth="1"/>
    <col min="3" max="3" width="13.421875" style="1" customWidth="1"/>
    <col min="4" max="4" width="6.8515625" style="1" customWidth="1"/>
    <col min="5" max="5" width="12.421875" style="12" customWidth="1"/>
    <col min="6" max="6" width="9.7109375" style="12" customWidth="1"/>
    <col min="7" max="7" width="7.57421875" style="1" customWidth="1"/>
    <col min="8" max="8" width="7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9.00390625" style="1" customWidth="1"/>
    <col min="15" max="15" width="13.28125" style="1" customWidth="1"/>
    <col min="16" max="16384" width="9.140625" style="1" customWidth="1"/>
  </cols>
  <sheetData>
    <row r="1" spans="1:14" ht="15.75">
      <c r="A1" s="45" t="s">
        <v>1</v>
      </c>
      <c r="B1" s="45"/>
      <c r="C1" s="45"/>
      <c r="D1" s="45"/>
      <c r="E1" s="31" t="s">
        <v>7</v>
      </c>
      <c r="F1" s="31"/>
      <c r="G1" s="31"/>
      <c r="H1" s="31"/>
      <c r="I1" s="31"/>
      <c r="J1" s="31"/>
      <c r="K1" s="31"/>
      <c r="L1" s="31"/>
      <c r="M1" s="31"/>
      <c r="N1" s="31"/>
    </row>
    <row r="2" spans="1:14" ht="19.5" customHeight="1">
      <c r="A2" s="46" t="s">
        <v>2</v>
      </c>
      <c r="B2" s="46"/>
      <c r="C2" s="46"/>
      <c r="D2" s="46"/>
      <c r="E2" s="31" t="s">
        <v>39</v>
      </c>
      <c r="F2" s="31"/>
      <c r="G2" s="31"/>
      <c r="H2" s="31"/>
      <c r="I2" s="31"/>
      <c r="J2" s="31"/>
      <c r="K2" s="31"/>
      <c r="L2" s="31"/>
      <c r="M2" s="31"/>
      <c r="N2" s="31"/>
    </row>
    <row r="3" spans="5:14" ht="20.25" customHeight="1">
      <c r="E3" s="29" t="s">
        <v>38</v>
      </c>
      <c r="F3" s="29"/>
      <c r="G3" s="29"/>
      <c r="H3" s="29"/>
      <c r="I3" s="29"/>
      <c r="J3" s="29"/>
      <c r="K3" s="29"/>
      <c r="L3" s="29"/>
      <c r="M3" s="29"/>
      <c r="N3" s="29"/>
    </row>
    <row r="4" spans="5:14" ht="18.75" customHeight="1">
      <c r="E4" s="31" t="s">
        <v>49</v>
      </c>
      <c r="F4" s="31"/>
      <c r="G4" s="31"/>
      <c r="H4" s="31"/>
      <c r="I4" s="31"/>
      <c r="J4" s="31"/>
      <c r="K4" s="31"/>
      <c r="L4" s="31"/>
      <c r="M4" s="31"/>
      <c r="N4" s="31"/>
    </row>
    <row r="5" spans="5:14" ht="18.75" customHeight="1">
      <c r="E5" s="37" t="s">
        <v>67</v>
      </c>
      <c r="F5" s="37"/>
      <c r="G5" s="37"/>
      <c r="H5" s="37"/>
      <c r="I5" s="37"/>
      <c r="J5" s="37"/>
      <c r="K5" s="37"/>
      <c r="L5" s="37"/>
      <c r="M5" s="37"/>
      <c r="N5" s="37"/>
    </row>
    <row r="6" spans="5:14" ht="15.75" customHeight="1">
      <c r="E6" s="37" t="s">
        <v>44</v>
      </c>
      <c r="F6" s="37"/>
      <c r="G6" s="37"/>
      <c r="H6" s="37"/>
      <c r="I6" s="37"/>
      <c r="J6" s="37"/>
      <c r="K6" s="37"/>
      <c r="L6" s="37"/>
      <c r="M6" s="37"/>
      <c r="N6" s="37"/>
    </row>
    <row r="7" ht="10.5" customHeight="1"/>
    <row r="8" spans="1:15" s="4" customFormat="1" ht="42" customHeight="1">
      <c r="A8" s="38" t="s">
        <v>0</v>
      </c>
      <c r="B8" s="38" t="s">
        <v>3</v>
      </c>
      <c r="C8" s="38" t="s">
        <v>4</v>
      </c>
      <c r="D8" s="38"/>
      <c r="E8" s="39" t="s">
        <v>5</v>
      </c>
      <c r="F8" s="40" t="s">
        <v>10</v>
      </c>
      <c r="G8" s="42" t="s">
        <v>46</v>
      </c>
      <c r="H8" s="43"/>
      <c r="I8" s="44"/>
      <c r="J8" s="40" t="s">
        <v>47</v>
      </c>
      <c r="K8" s="42" t="s">
        <v>9</v>
      </c>
      <c r="L8" s="43"/>
      <c r="M8" s="44"/>
      <c r="N8" s="32" t="s">
        <v>13</v>
      </c>
      <c r="O8" s="33"/>
    </row>
    <row r="9" spans="1:15" s="4" customFormat="1" ht="40.5" customHeight="1">
      <c r="A9" s="38"/>
      <c r="B9" s="38"/>
      <c r="C9" s="38"/>
      <c r="D9" s="38"/>
      <c r="E9" s="38"/>
      <c r="F9" s="41"/>
      <c r="G9" s="3" t="s">
        <v>16</v>
      </c>
      <c r="H9" s="6" t="s">
        <v>45</v>
      </c>
      <c r="I9" s="3" t="s">
        <v>8</v>
      </c>
      <c r="J9" s="41"/>
      <c r="K9" s="3" t="s">
        <v>11</v>
      </c>
      <c r="L9" s="3" t="s">
        <v>6</v>
      </c>
      <c r="M9" s="3" t="s">
        <v>12</v>
      </c>
      <c r="N9" s="34"/>
      <c r="O9" s="35"/>
    </row>
    <row r="10" spans="1:15" s="25" customFormat="1" ht="24.75" customHeight="1">
      <c r="A10" s="8">
        <v>1</v>
      </c>
      <c r="B10" s="16" t="s">
        <v>20</v>
      </c>
      <c r="C10" s="17" t="s">
        <v>21</v>
      </c>
      <c r="D10" s="18" t="s">
        <v>22</v>
      </c>
      <c r="E10" s="26" t="s">
        <v>23</v>
      </c>
      <c r="F10" s="21">
        <v>9</v>
      </c>
      <c r="G10" s="21">
        <v>9</v>
      </c>
      <c r="H10" s="21">
        <v>9</v>
      </c>
      <c r="I10" s="13">
        <f>(H10*3+G10)/4</f>
        <v>9</v>
      </c>
      <c r="J10" s="13">
        <v>9</v>
      </c>
      <c r="K10" s="22">
        <f>ROUND((J10*5+I10*4+F10)/10,1)</f>
        <v>9</v>
      </c>
      <c r="L10" s="23" t="str">
        <f>IF(K10&gt;=8.5,"A",IF(K10&gt;=7,"B",IF(K10&gt;=5.5,"C",IF(K10&gt;=4,"D",IF(AND(K10&lt;4,K10&gt;=0),"F",IF(AND(F10="",I10="",J10=""),"I",IF(OR(F10&lt;&gt;"",I10&lt;&gt;"",J10&lt;&gt;""),"X","R")))))))</f>
        <v>A</v>
      </c>
      <c r="M10" s="24">
        <f>IF(L10="A",4,IF(L10="B",3,IF(L10="C",2,IF(L10="D",1,0))))</f>
        <v>4</v>
      </c>
      <c r="N10" s="7" t="str">
        <f>IF(L10="A","GIỎI",IF(L10="B","KHÁ",IF(L10="C","TB",IF(L10="D","TB YẾU","KÉM"))))</f>
        <v>GIỎI</v>
      </c>
      <c r="O10" s="2" t="str">
        <f>IF(OR(K10&lt;4,J10&lt;=2),"KHÔNG ĐẠT","ĐẠT")</f>
        <v>ĐẠT</v>
      </c>
    </row>
    <row r="11" spans="1:15" s="25" customFormat="1" ht="24.75" customHeight="1">
      <c r="A11" s="8">
        <v>2</v>
      </c>
      <c r="B11" s="16" t="s">
        <v>24</v>
      </c>
      <c r="C11" s="17" t="s">
        <v>25</v>
      </c>
      <c r="D11" s="18" t="s">
        <v>26</v>
      </c>
      <c r="E11" s="26" t="s">
        <v>27</v>
      </c>
      <c r="F11" s="21">
        <v>8</v>
      </c>
      <c r="G11" s="21">
        <v>8</v>
      </c>
      <c r="H11" s="21">
        <v>8</v>
      </c>
      <c r="I11" s="13">
        <f>(H11*3+G11)/4</f>
        <v>8</v>
      </c>
      <c r="J11" s="13">
        <v>9</v>
      </c>
      <c r="K11" s="22">
        <f>ROUND((J11*5+I11*4+F11)/10,1)</f>
        <v>8.5</v>
      </c>
      <c r="L11" s="23" t="str">
        <f>IF(K11&gt;=8.5,"A",IF(K11&gt;=7,"B",IF(K11&gt;=5.5,"C",IF(K11&gt;=4,"D",IF(AND(K11&lt;4,K11&gt;=0),"F",IF(AND(F11="",I11="",J11=""),"I",IF(OR(F11&lt;&gt;"",I11&lt;&gt;"",J11&lt;&gt;""),"X","R")))))))</f>
        <v>A</v>
      </c>
      <c r="M11" s="24">
        <f>IF(L11="A",4,IF(L11="B",3,IF(L11="C",2,IF(L11="D",1,0))))</f>
        <v>4</v>
      </c>
      <c r="N11" s="7" t="str">
        <f>IF(L11="A","GIỎI",IF(L11="B","KHÁ",IF(L11="C","TB",IF(L11="D","TB YẾU","KÉM"))))</f>
        <v>GIỎI</v>
      </c>
      <c r="O11" s="2" t="str">
        <f>IF(OR(K11&lt;4,J11&lt;=2),"KHÔNG ĐẠT","ĐẠT")</f>
        <v>ĐẠT</v>
      </c>
    </row>
    <row r="12" spans="1:15" s="25" customFormat="1" ht="24.75" customHeight="1">
      <c r="A12" s="8">
        <v>3</v>
      </c>
      <c r="B12" s="16" t="s">
        <v>28</v>
      </c>
      <c r="C12" s="17" t="s">
        <v>29</v>
      </c>
      <c r="D12" s="18" t="s">
        <v>30</v>
      </c>
      <c r="E12" s="26" t="s">
        <v>31</v>
      </c>
      <c r="F12" s="21">
        <v>8</v>
      </c>
      <c r="G12" s="21">
        <v>9</v>
      </c>
      <c r="H12" s="21">
        <v>8</v>
      </c>
      <c r="I12" s="13">
        <f>(H12*3+G12)/4</f>
        <v>8.25</v>
      </c>
      <c r="J12" s="13">
        <v>9.5</v>
      </c>
      <c r="K12" s="22">
        <f>ROUND((J12*5+I12*4+F12)/10,1)</f>
        <v>8.9</v>
      </c>
      <c r="L12" s="23" t="str">
        <f>IF(K12&gt;=8.5,"A",IF(K12&gt;=7,"B",IF(K12&gt;=5.5,"C",IF(K12&gt;=4,"D",IF(AND(K12&lt;4,K12&gt;=0),"F",IF(AND(F12="",I12="",J12=""),"I",IF(OR(F12&lt;&gt;"",I12&lt;&gt;"",J12&lt;&gt;""),"X","R")))))))</f>
        <v>A</v>
      </c>
      <c r="M12" s="24">
        <f>IF(L12="A",4,IF(L12="B",3,IF(L12="C",2,IF(L12="D",1,0))))</f>
        <v>4</v>
      </c>
      <c r="N12" s="7" t="str">
        <f>IF(L12="A","GIỎI",IF(L12="B","KHÁ",IF(L12="C","TB",IF(L12="D","TB YẾU","KÉM"))))</f>
        <v>GIỎI</v>
      </c>
      <c r="O12" s="2" t="str">
        <f>IF(OR(K12&lt;4,J12&lt;=2),"KHÔNG ĐẠT","ĐẠT")</f>
        <v>ĐẠT</v>
      </c>
    </row>
    <row r="13" spans="1:15" s="25" customFormat="1" ht="24.75" customHeight="1">
      <c r="A13" s="8">
        <v>4</v>
      </c>
      <c r="B13" s="16" t="s">
        <v>33</v>
      </c>
      <c r="C13" s="17" t="s">
        <v>34</v>
      </c>
      <c r="D13" s="18" t="s">
        <v>32</v>
      </c>
      <c r="E13" s="26" t="s">
        <v>40</v>
      </c>
      <c r="F13" s="21">
        <v>10</v>
      </c>
      <c r="G13" s="21">
        <v>9</v>
      </c>
      <c r="H13" s="21">
        <v>9</v>
      </c>
      <c r="I13" s="13">
        <f>(H13*3+G13)/4</f>
        <v>9</v>
      </c>
      <c r="J13" s="13">
        <v>9</v>
      </c>
      <c r="K13" s="22">
        <f>ROUND((J13*5+I13*4+F13)/10,1)</f>
        <v>9.1</v>
      </c>
      <c r="L13" s="23" t="str">
        <f>IF(K13&gt;=8.5,"A",IF(K13&gt;=7,"B",IF(K13&gt;=5.5,"C",IF(K13&gt;=4,"D",IF(AND(K13&lt;4,K13&gt;=0),"F",IF(AND(F13="",I13="",J13=""),"I",IF(OR(F13&lt;&gt;"",I13&lt;&gt;"",J13&lt;&gt;""),"X","R")))))))</f>
        <v>A</v>
      </c>
      <c r="M13" s="24">
        <f>IF(L13="A",4,IF(L13="B",3,IF(L13="C",2,IF(L13="D",1,0))))</f>
        <v>4</v>
      </c>
      <c r="N13" s="7" t="str">
        <f>IF(L13="A","GIỎI",IF(L13="B","KHÁ",IF(L13="C","TB",IF(L13="D","TB YẾU","KÉM"))))</f>
        <v>GIỎI</v>
      </c>
      <c r="O13" s="2" t="str">
        <f>IF(OR(K13&lt;4,J13&lt;=2),"KHÔNG ĐẠT","ĐẠT")</f>
        <v>ĐẠT</v>
      </c>
    </row>
    <row r="14" spans="2:10" ht="15.75">
      <c r="B14" s="30" t="s">
        <v>41</v>
      </c>
      <c r="C14" s="30"/>
      <c r="D14" s="30"/>
      <c r="E14" s="30"/>
      <c r="F14" s="14"/>
      <c r="G14" s="15"/>
      <c r="H14" s="15"/>
      <c r="I14" s="15"/>
      <c r="J14" s="15"/>
    </row>
    <row r="15" spans="2:14" ht="15.75">
      <c r="B15" s="36" t="s">
        <v>17</v>
      </c>
      <c r="C15" s="36"/>
      <c r="D15" s="36"/>
      <c r="E15" s="31" t="s">
        <v>14</v>
      </c>
      <c r="F15" s="31"/>
      <c r="G15" s="31"/>
      <c r="H15" s="31" t="s">
        <v>15</v>
      </c>
      <c r="I15" s="31"/>
      <c r="J15" s="31"/>
      <c r="K15" s="19"/>
      <c r="L15" s="31" t="s">
        <v>19</v>
      </c>
      <c r="M15" s="31"/>
      <c r="N15" s="31"/>
    </row>
    <row r="16" spans="3:14" ht="15.75">
      <c r="C16" s="29"/>
      <c r="D16" s="29"/>
      <c r="E16" s="29"/>
      <c r="F16" s="1"/>
      <c r="H16" s="30"/>
      <c r="I16" s="30"/>
      <c r="J16" s="30"/>
      <c r="K16" s="30"/>
      <c r="L16" s="30"/>
      <c r="M16" s="30"/>
      <c r="N16" s="30"/>
    </row>
    <row r="17" spans="3:6" ht="15.75">
      <c r="C17" s="20"/>
      <c r="F17" s="1"/>
    </row>
    <row r="18" ht="15.75">
      <c r="F18" s="1"/>
    </row>
    <row r="19" ht="15.75">
      <c r="F19" s="1"/>
    </row>
    <row r="20" spans="2:14" ht="15.75">
      <c r="B20" s="31" t="s">
        <v>42</v>
      </c>
      <c r="C20" s="31"/>
      <c r="D20" s="11"/>
      <c r="E20" s="31" t="s">
        <v>35</v>
      </c>
      <c r="F20" s="31"/>
      <c r="G20" s="31"/>
      <c r="H20" s="31" t="s">
        <v>36</v>
      </c>
      <c r="I20" s="31"/>
      <c r="J20" s="31"/>
      <c r="K20" s="11"/>
      <c r="L20" s="19" t="s">
        <v>37</v>
      </c>
      <c r="M20" s="19"/>
      <c r="N20" s="19"/>
    </row>
    <row r="21" spans="2:13" ht="15.75">
      <c r="B21" s="10"/>
      <c r="C21" s="9"/>
      <c r="D21" s="9"/>
      <c r="E21" s="11"/>
      <c r="F21" s="11"/>
      <c r="G21" s="9"/>
      <c r="H21" s="9"/>
      <c r="I21" s="9"/>
      <c r="J21" s="9"/>
      <c r="K21" s="9"/>
      <c r="L21" s="10"/>
      <c r="M21" s="10"/>
    </row>
  </sheetData>
  <sheetProtection/>
  <mergeCells count="28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B14:E14"/>
    <mergeCell ref="B15:D15"/>
    <mergeCell ref="E15:G15"/>
    <mergeCell ref="H15:J15"/>
    <mergeCell ref="L15:N15"/>
    <mergeCell ref="C16:E16"/>
    <mergeCell ref="H16:J16"/>
    <mergeCell ref="K16:N16"/>
    <mergeCell ref="B20:C20"/>
    <mergeCell ref="E20:G20"/>
    <mergeCell ref="H20:J20"/>
  </mergeCells>
  <printOptions/>
  <pageMargins left="0.27" right="0.17" top="0.75" bottom="0.75" header="0.3" footer="0.3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K10" sqref="K10:K13"/>
    </sheetView>
  </sheetViews>
  <sheetFormatPr defaultColWidth="9.140625" defaultRowHeight="12.75"/>
  <cols>
    <col min="1" max="1" width="4.57421875" style="1" bestFit="1" customWidth="1"/>
    <col min="2" max="2" width="12.8515625" style="5" customWidth="1"/>
    <col min="3" max="3" width="11.421875" style="1" customWidth="1"/>
    <col min="4" max="4" width="6.8515625" style="1" customWidth="1"/>
    <col min="5" max="5" width="12.421875" style="12" customWidth="1"/>
    <col min="6" max="6" width="9.7109375" style="12" customWidth="1"/>
    <col min="7" max="7" width="7.57421875" style="1" customWidth="1"/>
    <col min="8" max="8" width="7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9.00390625" style="1" customWidth="1"/>
    <col min="15" max="15" width="13.28125" style="1" customWidth="1"/>
    <col min="16" max="16384" width="9.140625" style="1" customWidth="1"/>
  </cols>
  <sheetData>
    <row r="1" spans="1:14" ht="15.75">
      <c r="A1" s="45" t="s">
        <v>1</v>
      </c>
      <c r="B1" s="45"/>
      <c r="C1" s="45"/>
      <c r="D1" s="45"/>
      <c r="E1" s="31" t="s">
        <v>7</v>
      </c>
      <c r="F1" s="31"/>
      <c r="G1" s="31"/>
      <c r="H1" s="31"/>
      <c r="I1" s="31"/>
      <c r="J1" s="31"/>
      <c r="K1" s="31"/>
      <c r="L1" s="31"/>
      <c r="M1" s="31"/>
      <c r="N1" s="31"/>
    </row>
    <row r="2" spans="1:14" ht="19.5" customHeight="1">
      <c r="A2" s="46" t="s">
        <v>2</v>
      </c>
      <c r="B2" s="46"/>
      <c r="C2" s="46"/>
      <c r="D2" s="46"/>
      <c r="E2" s="31" t="s">
        <v>39</v>
      </c>
      <c r="F2" s="31"/>
      <c r="G2" s="31"/>
      <c r="H2" s="31"/>
      <c r="I2" s="31"/>
      <c r="J2" s="31"/>
      <c r="K2" s="31"/>
      <c r="L2" s="31"/>
      <c r="M2" s="31"/>
      <c r="N2" s="31"/>
    </row>
    <row r="3" spans="5:14" ht="20.25" customHeight="1">
      <c r="E3" s="29" t="s">
        <v>38</v>
      </c>
      <c r="F3" s="29"/>
      <c r="G3" s="29"/>
      <c r="H3" s="29"/>
      <c r="I3" s="29"/>
      <c r="J3" s="29"/>
      <c r="K3" s="29"/>
      <c r="L3" s="29"/>
      <c r="M3" s="29"/>
      <c r="N3" s="29"/>
    </row>
    <row r="4" spans="5:14" ht="18.75" customHeight="1">
      <c r="E4" s="31" t="s">
        <v>49</v>
      </c>
      <c r="F4" s="31"/>
      <c r="G4" s="31"/>
      <c r="H4" s="31"/>
      <c r="I4" s="31"/>
      <c r="J4" s="31"/>
      <c r="K4" s="31"/>
      <c r="L4" s="31"/>
      <c r="M4" s="31"/>
      <c r="N4" s="31"/>
    </row>
    <row r="5" spans="5:14" ht="18.75" customHeight="1">
      <c r="E5" s="37" t="s">
        <v>52</v>
      </c>
      <c r="F5" s="37"/>
      <c r="G5" s="37"/>
      <c r="H5" s="37"/>
      <c r="I5" s="37"/>
      <c r="J5" s="37"/>
      <c r="K5" s="37"/>
      <c r="L5" s="37"/>
      <c r="M5" s="37"/>
      <c r="N5" s="37"/>
    </row>
    <row r="6" spans="5:14" ht="15.75" customHeight="1">
      <c r="E6" s="37" t="s">
        <v>43</v>
      </c>
      <c r="F6" s="37"/>
      <c r="G6" s="37"/>
      <c r="H6" s="37"/>
      <c r="I6" s="37"/>
      <c r="J6" s="37"/>
      <c r="K6" s="37"/>
      <c r="L6" s="37"/>
      <c r="M6" s="37"/>
      <c r="N6" s="37"/>
    </row>
    <row r="7" ht="10.5" customHeight="1"/>
    <row r="8" spans="1:15" s="4" customFormat="1" ht="42" customHeight="1">
      <c r="A8" s="38" t="s">
        <v>0</v>
      </c>
      <c r="B8" s="38" t="s">
        <v>3</v>
      </c>
      <c r="C8" s="38" t="s">
        <v>4</v>
      </c>
      <c r="D8" s="38"/>
      <c r="E8" s="39" t="s">
        <v>5</v>
      </c>
      <c r="F8" s="40" t="s">
        <v>10</v>
      </c>
      <c r="G8" s="42" t="s">
        <v>18</v>
      </c>
      <c r="H8" s="43"/>
      <c r="I8" s="44"/>
      <c r="J8" s="40" t="s">
        <v>56</v>
      </c>
      <c r="K8" s="42" t="s">
        <v>9</v>
      </c>
      <c r="L8" s="43"/>
      <c r="M8" s="44"/>
      <c r="N8" s="32" t="s">
        <v>13</v>
      </c>
      <c r="O8" s="33"/>
    </row>
    <row r="9" spans="1:15" s="4" customFormat="1" ht="40.5" customHeight="1">
      <c r="A9" s="38"/>
      <c r="B9" s="38"/>
      <c r="C9" s="38"/>
      <c r="D9" s="38"/>
      <c r="E9" s="38"/>
      <c r="F9" s="41"/>
      <c r="G9" s="3" t="s">
        <v>16</v>
      </c>
      <c r="H9" s="6" t="s">
        <v>68</v>
      </c>
      <c r="I9" s="3" t="s">
        <v>8</v>
      </c>
      <c r="J9" s="41"/>
      <c r="K9" s="3" t="s">
        <v>11</v>
      </c>
      <c r="L9" s="3" t="s">
        <v>6</v>
      </c>
      <c r="M9" s="3" t="s">
        <v>12</v>
      </c>
      <c r="N9" s="34"/>
      <c r="O9" s="35"/>
    </row>
    <row r="10" spans="1:15" s="25" customFormat="1" ht="24.75" customHeight="1">
      <c r="A10" s="8">
        <v>1</v>
      </c>
      <c r="B10" s="16" t="s">
        <v>20</v>
      </c>
      <c r="C10" s="17" t="s">
        <v>21</v>
      </c>
      <c r="D10" s="18" t="s">
        <v>22</v>
      </c>
      <c r="E10" s="26" t="s">
        <v>23</v>
      </c>
      <c r="F10" s="21">
        <v>8.5</v>
      </c>
      <c r="G10" s="21">
        <v>8</v>
      </c>
      <c r="H10" s="21"/>
      <c r="I10" s="13">
        <f>G10</f>
        <v>8</v>
      </c>
      <c r="J10" s="13">
        <v>9</v>
      </c>
      <c r="K10" s="22">
        <f>ROUND((J10*7+I10*2+F10)/10,1)</f>
        <v>8.8</v>
      </c>
      <c r="L10" s="23" t="str">
        <f>IF(K10&gt;=8.5,"A",IF(K10&gt;=7,"B",IF(K10&gt;=5.5,"C",IF(K10&gt;=4,"D",IF(AND(K10&lt;4,K10&gt;=0),"F",IF(AND(F10="",I10="",J10=""),"I",IF(OR(F10&lt;&gt;"",I10&lt;&gt;"",J10&lt;&gt;""),"X","R")))))))</f>
        <v>A</v>
      </c>
      <c r="M10" s="24">
        <f>IF(L10="A",4,IF(L10="B",3,IF(L10="C",2,IF(L10="D",1,0))))</f>
        <v>4</v>
      </c>
      <c r="N10" s="7" t="str">
        <f>IF(L10="A","GIỎI",IF(L10="B","KHÁ",IF(L10="C","TB",IF(L10="D","TB YẾU","KÉM"))))</f>
        <v>GIỎI</v>
      </c>
      <c r="O10" s="2" t="str">
        <f>IF(OR(K10&lt;4,J10&lt;=2),"KHÔNG ĐẠT","ĐẠT")</f>
        <v>ĐẠT</v>
      </c>
    </row>
    <row r="11" spans="1:15" s="25" customFormat="1" ht="24.75" customHeight="1">
      <c r="A11" s="8">
        <v>2</v>
      </c>
      <c r="B11" s="16" t="s">
        <v>24</v>
      </c>
      <c r="C11" s="17" t="s">
        <v>25</v>
      </c>
      <c r="D11" s="18" t="s">
        <v>26</v>
      </c>
      <c r="E11" s="26" t="s">
        <v>27</v>
      </c>
      <c r="F11" s="21">
        <v>7.5</v>
      </c>
      <c r="G11" s="21">
        <v>7</v>
      </c>
      <c r="H11" s="21"/>
      <c r="I11" s="13">
        <f>G11</f>
        <v>7</v>
      </c>
      <c r="J11" s="13">
        <v>6</v>
      </c>
      <c r="K11" s="22">
        <f>ROUND((J11*7+I11*2+F11)/10,1)</f>
        <v>6.4</v>
      </c>
      <c r="L11" s="23" t="str">
        <f>IF(K11&gt;=8.5,"A",IF(K11&gt;=7,"B",IF(K11&gt;=5.5,"C",IF(K11&gt;=4,"D",IF(AND(K11&lt;4,K11&gt;=0),"F",IF(AND(F11="",I11="",J11=""),"I",IF(OR(F11&lt;&gt;"",I11&lt;&gt;"",J11&lt;&gt;""),"X","R")))))))</f>
        <v>C</v>
      </c>
      <c r="M11" s="24">
        <f>IF(L11="A",4,IF(L11="B",3,IF(L11="C",2,IF(L11="D",1,0))))</f>
        <v>2</v>
      </c>
      <c r="N11" s="7" t="str">
        <f>IF(L11="A","GIỎI",IF(L11="B","KHÁ",IF(L11="C","TB",IF(L11="D","TB YẾU","KÉM"))))</f>
        <v>TB</v>
      </c>
      <c r="O11" s="2" t="str">
        <f>IF(OR(K11&lt;4,J11&lt;=2),"KHÔNG ĐẠT","ĐẠT")</f>
        <v>ĐẠT</v>
      </c>
    </row>
    <row r="12" spans="1:15" s="25" customFormat="1" ht="24.75" customHeight="1">
      <c r="A12" s="8">
        <v>3</v>
      </c>
      <c r="B12" s="16" t="s">
        <v>28</v>
      </c>
      <c r="C12" s="17" t="s">
        <v>29</v>
      </c>
      <c r="D12" s="18" t="s">
        <v>30</v>
      </c>
      <c r="E12" s="26" t="s">
        <v>31</v>
      </c>
      <c r="F12" s="21">
        <v>8.5</v>
      </c>
      <c r="G12" s="21">
        <v>8</v>
      </c>
      <c r="H12" s="21"/>
      <c r="I12" s="13">
        <f>G12</f>
        <v>8</v>
      </c>
      <c r="J12" s="13">
        <v>2</v>
      </c>
      <c r="K12" s="22">
        <f>ROUND((J12*7+I12*2+F12)/10,1)</f>
        <v>3.9</v>
      </c>
      <c r="L12" s="23" t="str">
        <f>IF(K12&gt;=8.5,"A",IF(K12&gt;=7,"B",IF(K12&gt;=5.5,"C",IF(K12&gt;=4,"D",IF(AND(K12&lt;4,K12&gt;=0),"F",IF(AND(F12="",I12="",J12=""),"I",IF(OR(F12&lt;&gt;"",I12&lt;&gt;"",J12&lt;&gt;""),"X","R")))))))</f>
        <v>F</v>
      </c>
      <c r="M12" s="24">
        <f>IF(L12="A",4,IF(L12="B",3,IF(L12="C",2,IF(L12="D",1,0))))</f>
        <v>0</v>
      </c>
      <c r="N12" s="7" t="str">
        <f>IF(L12="A","GIỎI",IF(L12="B","KHÁ",IF(L12="C","TB",IF(L12="D","TB YẾU","KÉM"))))</f>
        <v>KÉM</v>
      </c>
      <c r="O12" s="2" t="str">
        <f>IF(OR(K12&lt;4,J12&lt;=2),"KHÔNG ĐẠT","ĐẠT")</f>
        <v>KHÔNG ĐẠT</v>
      </c>
    </row>
    <row r="13" spans="1:15" s="25" customFormat="1" ht="24.75" customHeight="1">
      <c r="A13" s="8">
        <v>4</v>
      </c>
      <c r="B13" s="16" t="s">
        <v>33</v>
      </c>
      <c r="C13" s="17" t="s">
        <v>34</v>
      </c>
      <c r="D13" s="18" t="s">
        <v>32</v>
      </c>
      <c r="E13" s="26" t="s">
        <v>40</v>
      </c>
      <c r="F13" s="21">
        <v>8.5</v>
      </c>
      <c r="G13" s="21">
        <v>8.5</v>
      </c>
      <c r="H13" s="21"/>
      <c r="I13" s="13">
        <f>G13</f>
        <v>8.5</v>
      </c>
      <c r="J13" s="13">
        <v>0</v>
      </c>
      <c r="K13" s="22">
        <f>ROUND((J13*7+I13*2+F13)/10,1)</f>
        <v>2.6</v>
      </c>
      <c r="L13" s="23" t="str">
        <f>IF(K13&gt;=8.5,"A",IF(K13&gt;=7,"B",IF(K13&gt;=5.5,"C",IF(K13&gt;=4,"D",IF(AND(K13&lt;4,K13&gt;=0),"F",IF(AND(F13="",I13="",J13=""),"I",IF(OR(F13&lt;&gt;"",I13&lt;&gt;"",J13&lt;&gt;""),"X","R")))))))</f>
        <v>F</v>
      </c>
      <c r="M13" s="24">
        <f>IF(L13="A",4,IF(L13="B",3,IF(L13="C",2,IF(L13="D",1,0))))</f>
        <v>0</v>
      </c>
      <c r="N13" s="7" t="str">
        <f>IF(L13="A","GIỎI",IF(L13="B","KHÁ",IF(L13="C","TB",IF(L13="D","TB YẾU","KÉM"))))</f>
        <v>KÉM</v>
      </c>
      <c r="O13" s="2" t="str">
        <f>IF(OR(K13&lt;4,J13&lt;=2),"KHÔNG ĐẠT","ĐẠT")</f>
        <v>KHÔNG ĐẠT</v>
      </c>
    </row>
    <row r="14" spans="2:10" ht="15.75">
      <c r="B14" s="30" t="s">
        <v>41</v>
      </c>
      <c r="C14" s="30"/>
      <c r="D14" s="30"/>
      <c r="E14" s="30"/>
      <c r="F14" s="14"/>
      <c r="G14" s="15"/>
      <c r="H14" s="15"/>
      <c r="I14" s="15"/>
      <c r="J14" s="15"/>
    </row>
    <row r="15" spans="2:14" ht="15.75">
      <c r="B15" s="36" t="s">
        <v>17</v>
      </c>
      <c r="C15" s="36"/>
      <c r="D15" s="36"/>
      <c r="E15" s="31" t="s">
        <v>14</v>
      </c>
      <c r="F15" s="31"/>
      <c r="G15" s="31"/>
      <c r="H15" s="31" t="s">
        <v>15</v>
      </c>
      <c r="I15" s="31"/>
      <c r="J15" s="31"/>
      <c r="K15" s="19"/>
      <c r="L15" s="31" t="s">
        <v>19</v>
      </c>
      <c r="M15" s="31"/>
      <c r="N15" s="31"/>
    </row>
    <row r="16" spans="3:14" ht="15.75">
      <c r="C16" s="29"/>
      <c r="D16" s="29"/>
      <c r="E16" s="29"/>
      <c r="F16" s="1"/>
      <c r="H16" s="30"/>
      <c r="I16" s="30"/>
      <c r="J16" s="30"/>
      <c r="K16" s="30"/>
      <c r="L16" s="30"/>
      <c r="M16" s="30"/>
      <c r="N16" s="30"/>
    </row>
    <row r="17" spans="3:6" ht="15.75">
      <c r="C17" s="20"/>
      <c r="F17" s="1"/>
    </row>
    <row r="18" ht="15.75">
      <c r="F18" s="1"/>
    </row>
    <row r="19" ht="15.75">
      <c r="F19" s="1"/>
    </row>
    <row r="20" spans="2:14" ht="15.75">
      <c r="B20" s="31" t="s">
        <v>42</v>
      </c>
      <c r="C20" s="31"/>
      <c r="D20" s="11"/>
      <c r="E20" s="31" t="s">
        <v>35</v>
      </c>
      <c r="F20" s="31"/>
      <c r="G20" s="31"/>
      <c r="H20" s="31" t="s">
        <v>36</v>
      </c>
      <c r="I20" s="31"/>
      <c r="J20" s="31"/>
      <c r="K20" s="11"/>
      <c r="L20" s="19" t="s">
        <v>37</v>
      </c>
      <c r="M20" s="19"/>
      <c r="N20" s="19"/>
    </row>
    <row r="21" spans="2:13" ht="15.75">
      <c r="B21" s="10"/>
      <c r="C21" s="9"/>
      <c r="D21" s="9"/>
      <c r="E21" s="11"/>
      <c r="F21" s="11"/>
      <c r="G21" s="9"/>
      <c r="H21" s="9"/>
      <c r="I21" s="9"/>
      <c r="J21" s="9"/>
      <c r="K21" s="9"/>
      <c r="L21" s="10"/>
      <c r="M21" s="10"/>
    </row>
    <row r="22" ht="15.75">
      <c r="S22" s="1" t="s">
        <v>61</v>
      </c>
    </row>
  </sheetData>
  <sheetProtection/>
  <mergeCells count="28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B14:E14"/>
    <mergeCell ref="B15:D15"/>
    <mergeCell ref="E15:G15"/>
    <mergeCell ref="H15:J15"/>
    <mergeCell ref="L15:N15"/>
    <mergeCell ref="C16:E16"/>
    <mergeCell ref="H16:J16"/>
    <mergeCell ref="K16:N16"/>
    <mergeCell ref="B20:C20"/>
    <mergeCell ref="E20:G20"/>
    <mergeCell ref="H20:J20"/>
  </mergeCells>
  <printOptions/>
  <pageMargins left="0.37" right="0.2" top="0.75" bottom="0.75" header="0.3" footer="0.3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O14" sqref="O14"/>
    </sheetView>
  </sheetViews>
  <sheetFormatPr defaultColWidth="9.140625" defaultRowHeight="12.75"/>
  <cols>
    <col min="1" max="1" width="4.57421875" style="1" bestFit="1" customWidth="1"/>
    <col min="2" max="2" width="12.8515625" style="5" customWidth="1"/>
    <col min="3" max="3" width="13.421875" style="1" customWidth="1"/>
    <col min="4" max="4" width="6.8515625" style="1" customWidth="1"/>
    <col min="5" max="5" width="12.421875" style="12" customWidth="1"/>
    <col min="6" max="6" width="9.7109375" style="12" customWidth="1"/>
    <col min="7" max="7" width="7.57421875" style="1" customWidth="1"/>
    <col min="8" max="8" width="7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7.140625" style="1" customWidth="1"/>
    <col min="15" max="15" width="10.8515625" style="1" customWidth="1"/>
    <col min="16" max="16384" width="9.140625" style="1" customWidth="1"/>
  </cols>
  <sheetData>
    <row r="1" spans="1:14" ht="15.75">
      <c r="A1" s="45" t="s">
        <v>1</v>
      </c>
      <c r="B1" s="45"/>
      <c r="C1" s="45"/>
      <c r="D1" s="45"/>
      <c r="E1" s="31" t="s">
        <v>7</v>
      </c>
      <c r="F1" s="31"/>
      <c r="G1" s="31"/>
      <c r="H1" s="31"/>
      <c r="I1" s="31"/>
      <c r="J1" s="31"/>
      <c r="K1" s="31"/>
      <c r="L1" s="31"/>
      <c r="M1" s="31"/>
      <c r="N1" s="31"/>
    </row>
    <row r="2" spans="1:14" ht="19.5" customHeight="1">
      <c r="A2" s="46" t="s">
        <v>2</v>
      </c>
      <c r="B2" s="46"/>
      <c r="C2" s="46"/>
      <c r="D2" s="46"/>
      <c r="E2" s="31" t="s">
        <v>39</v>
      </c>
      <c r="F2" s="31"/>
      <c r="G2" s="31"/>
      <c r="H2" s="31"/>
      <c r="I2" s="31"/>
      <c r="J2" s="31"/>
      <c r="K2" s="31"/>
      <c r="L2" s="31"/>
      <c r="M2" s="31"/>
      <c r="N2" s="31"/>
    </row>
    <row r="3" spans="5:14" ht="20.25" customHeight="1">
      <c r="E3" s="29" t="s">
        <v>38</v>
      </c>
      <c r="F3" s="29"/>
      <c r="G3" s="29"/>
      <c r="H3" s="29"/>
      <c r="I3" s="29"/>
      <c r="J3" s="29"/>
      <c r="K3" s="29"/>
      <c r="L3" s="29"/>
      <c r="M3" s="29"/>
      <c r="N3" s="29"/>
    </row>
    <row r="4" spans="5:14" ht="18.75" customHeight="1">
      <c r="E4" s="31" t="s">
        <v>49</v>
      </c>
      <c r="F4" s="31"/>
      <c r="G4" s="31"/>
      <c r="H4" s="31"/>
      <c r="I4" s="31"/>
      <c r="J4" s="31"/>
      <c r="K4" s="31"/>
      <c r="L4" s="31"/>
      <c r="M4" s="31"/>
      <c r="N4" s="31"/>
    </row>
    <row r="5" spans="5:14" ht="18.75" customHeight="1">
      <c r="E5" s="37" t="s">
        <v>53</v>
      </c>
      <c r="F5" s="37"/>
      <c r="G5" s="37"/>
      <c r="H5" s="37"/>
      <c r="I5" s="37"/>
      <c r="J5" s="37"/>
      <c r="K5" s="37"/>
      <c r="L5" s="37"/>
      <c r="M5" s="37"/>
      <c r="N5" s="37"/>
    </row>
    <row r="6" spans="5:14" ht="15.75" customHeight="1">
      <c r="E6" s="37" t="s">
        <v>54</v>
      </c>
      <c r="F6" s="37"/>
      <c r="G6" s="37"/>
      <c r="H6" s="37"/>
      <c r="I6" s="37"/>
      <c r="J6" s="37"/>
      <c r="K6" s="37"/>
      <c r="L6" s="37"/>
      <c r="M6" s="37"/>
      <c r="N6" s="37"/>
    </row>
    <row r="7" ht="10.5" customHeight="1"/>
    <row r="8" spans="1:15" s="4" customFormat="1" ht="42" customHeight="1">
      <c r="A8" s="38" t="s">
        <v>0</v>
      </c>
      <c r="B8" s="38" t="s">
        <v>3</v>
      </c>
      <c r="C8" s="38" t="s">
        <v>4</v>
      </c>
      <c r="D8" s="38"/>
      <c r="E8" s="39" t="s">
        <v>5</v>
      </c>
      <c r="F8" s="40" t="s">
        <v>10</v>
      </c>
      <c r="G8" s="42" t="s">
        <v>18</v>
      </c>
      <c r="H8" s="43"/>
      <c r="I8" s="44"/>
      <c r="J8" s="40" t="s">
        <v>56</v>
      </c>
      <c r="K8" s="42" t="s">
        <v>9</v>
      </c>
      <c r="L8" s="43"/>
      <c r="M8" s="44"/>
      <c r="N8" s="32" t="s">
        <v>13</v>
      </c>
      <c r="O8" s="33"/>
    </row>
    <row r="9" spans="1:15" s="4" customFormat="1" ht="40.5" customHeight="1">
      <c r="A9" s="38"/>
      <c r="B9" s="38"/>
      <c r="C9" s="38"/>
      <c r="D9" s="38"/>
      <c r="E9" s="38"/>
      <c r="F9" s="41"/>
      <c r="G9" s="3" t="s">
        <v>16</v>
      </c>
      <c r="H9" s="6" t="s">
        <v>57</v>
      </c>
      <c r="I9" s="3" t="s">
        <v>8</v>
      </c>
      <c r="J9" s="41"/>
      <c r="K9" s="3" t="s">
        <v>11</v>
      </c>
      <c r="L9" s="3" t="s">
        <v>6</v>
      </c>
      <c r="M9" s="3" t="s">
        <v>12</v>
      </c>
      <c r="N9" s="34"/>
      <c r="O9" s="35"/>
    </row>
    <row r="10" spans="1:15" s="25" customFormat="1" ht="24.75" customHeight="1">
      <c r="A10" s="8">
        <v>1</v>
      </c>
      <c r="B10" s="16" t="s">
        <v>20</v>
      </c>
      <c r="C10" s="17" t="s">
        <v>21</v>
      </c>
      <c r="D10" s="18" t="s">
        <v>22</v>
      </c>
      <c r="E10" s="26" t="s">
        <v>23</v>
      </c>
      <c r="F10" s="21">
        <v>10</v>
      </c>
      <c r="G10" s="21">
        <v>9</v>
      </c>
      <c r="H10" s="21"/>
      <c r="I10" s="13">
        <f>G10</f>
        <v>9</v>
      </c>
      <c r="J10" s="13">
        <v>6</v>
      </c>
      <c r="K10" s="22">
        <f>ROUND((J10*7+I10*2+F10)/10,1)</f>
        <v>7</v>
      </c>
      <c r="L10" s="23" t="str">
        <f>IF(K10&gt;=8.5,"A",IF(K10&gt;=7,"B",IF(K10&gt;=5.5,"C",IF(K10&gt;=4,"D",IF(AND(K10&lt;4,K10&gt;=0),"F",IF(AND(F10="",I10="",J10=""),"I",IF(OR(F10&lt;&gt;"",I10&lt;&gt;"",J10&lt;&gt;""),"X","R")))))))</f>
        <v>B</v>
      </c>
      <c r="M10" s="24">
        <f>IF(L10="A",4,IF(L10="B",3,IF(L10="C",2,IF(L10="D",1,0))))</f>
        <v>3</v>
      </c>
      <c r="N10" s="7" t="str">
        <f>IF(L10="A","GIỎI",IF(L10="B","KHÁ",IF(L10="C","TB",IF(L10="D","TB YẾU","KÉM"))))</f>
        <v>KHÁ</v>
      </c>
      <c r="O10" s="2" t="str">
        <f>IF(OR(K10&lt;4,J10&lt;=2),"KHÔNG ĐẠT","ĐẠT")</f>
        <v>ĐẠT</v>
      </c>
    </row>
    <row r="11" spans="1:15" s="25" customFormat="1" ht="24.75" customHeight="1">
      <c r="A11" s="8">
        <v>2</v>
      </c>
      <c r="B11" s="16" t="s">
        <v>24</v>
      </c>
      <c r="C11" s="17" t="s">
        <v>25</v>
      </c>
      <c r="D11" s="18" t="s">
        <v>26</v>
      </c>
      <c r="E11" s="26" t="s">
        <v>27</v>
      </c>
      <c r="F11" s="21">
        <v>10</v>
      </c>
      <c r="G11" s="21">
        <v>9</v>
      </c>
      <c r="H11" s="21"/>
      <c r="I11" s="13">
        <f>G11</f>
        <v>9</v>
      </c>
      <c r="J11" s="13">
        <v>7</v>
      </c>
      <c r="K11" s="22">
        <f>ROUND((J11*7+I11*2+F11)/10,1)</f>
        <v>7.7</v>
      </c>
      <c r="L11" s="23" t="str">
        <f>IF(K11&gt;=8.5,"A",IF(K11&gt;=7,"B",IF(K11&gt;=5.5,"C",IF(K11&gt;=4,"D",IF(AND(K11&lt;4,K11&gt;=0),"F",IF(AND(F11="",I11="",J11=""),"I",IF(OR(F11&lt;&gt;"",I11&lt;&gt;"",J11&lt;&gt;""),"X","R")))))))</f>
        <v>B</v>
      </c>
      <c r="M11" s="24">
        <f>IF(L11="A",4,IF(L11="B",3,IF(L11="C",2,IF(L11="D",1,0))))</f>
        <v>3</v>
      </c>
      <c r="N11" s="7" t="str">
        <f>IF(L11="A","GIỎI",IF(L11="B","KHÁ",IF(L11="C","TB",IF(L11="D","TB YẾU","KÉM"))))</f>
        <v>KHÁ</v>
      </c>
      <c r="O11" s="2" t="str">
        <f>IF(OR(K11&lt;4,J11&lt;=2),"KHÔNG ĐẠT","ĐẠT")</f>
        <v>ĐẠT</v>
      </c>
    </row>
    <row r="12" spans="1:15" s="25" customFormat="1" ht="24.75" customHeight="1">
      <c r="A12" s="8">
        <v>3</v>
      </c>
      <c r="B12" s="16" t="s">
        <v>28</v>
      </c>
      <c r="C12" s="17" t="s">
        <v>29</v>
      </c>
      <c r="D12" s="18" t="s">
        <v>30</v>
      </c>
      <c r="E12" s="26" t="s">
        <v>31</v>
      </c>
      <c r="F12" s="21">
        <v>10</v>
      </c>
      <c r="G12" s="21">
        <v>9</v>
      </c>
      <c r="H12" s="21"/>
      <c r="I12" s="13">
        <f>G12</f>
        <v>9</v>
      </c>
      <c r="J12" s="13">
        <v>7.5</v>
      </c>
      <c r="K12" s="22">
        <f>ROUND((J12*7+I12*2+F12)/10,1)</f>
        <v>8.1</v>
      </c>
      <c r="L12" s="23" t="str">
        <f>IF(K12&gt;=8.5,"A",IF(K12&gt;=7,"B",IF(K12&gt;=5.5,"C",IF(K12&gt;=4,"D",IF(AND(K12&lt;4,K12&gt;=0),"F",IF(AND(F12="",I12="",J12=""),"I",IF(OR(F12&lt;&gt;"",I12&lt;&gt;"",J12&lt;&gt;""),"X","R")))))))</f>
        <v>B</v>
      </c>
      <c r="M12" s="24">
        <f>IF(L12="A",4,IF(L12="B",3,IF(L12="C",2,IF(L12="D",1,0))))</f>
        <v>3</v>
      </c>
      <c r="N12" s="7" t="str">
        <f>IF(L12="A","GIỎI",IF(L12="B","KHÁ",IF(L12="C","TB",IF(L12="D","TB YẾU","KÉM"))))</f>
        <v>KHÁ</v>
      </c>
      <c r="O12" s="2" t="str">
        <f>IF(OR(K12&lt;4,J12&lt;=2),"KHÔNG ĐẠT","ĐẠT")</f>
        <v>ĐẠT</v>
      </c>
    </row>
    <row r="13" spans="1:15" s="25" customFormat="1" ht="24.75" customHeight="1">
      <c r="A13" s="8">
        <v>4</v>
      </c>
      <c r="B13" s="16" t="s">
        <v>33</v>
      </c>
      <c r="C13" s="17" t="s">
        <v>34</v>
      </c>
      <c r="D13" s="18" t="s">
        <v>32</v>
      </c>
      <c r="E13" s="26" t="s">
        <v>40</v>
      </c>
      <c r="F13" s="21">
        <v>10</v>
      </c>
      <c r="G13" s="21">
        <v>9</v>
      </c>
      <c r="H13" s="21"/>
      <c r="I13" s="13">
        <f>G13</f>
        <v>9</v>
      </c>
      <c r="J13" s="13">
        <v>6</v>
      </c>
      <c r="K13" s="22">
        <f>ROUND((J13*7+I13*2+F13)/10,1)</f>
        <v>7</v>
      </c>
      <c r="L13" s="23" t="str">
        <f>IF(K13&gt;=8.5,"A",IF(K13&gt;=7,"B",IF(K13&gt;=5.5,"C",IF(K13&gt;=4,"D",IF(AND(K13&lt;4,K13&gt;=0),"F",IF(AND(F13="",I13="",J13=""),"I",IF(OR(F13&lt;&gt;"",I13&lt;&gt;"",J13&lt;&gt;""),"X","R")))))))</f>
        <v>B</v>
      </c>
      <c r="M13" s="24">
        <f>IF(L13="A",4,IF(L13="B",3,IF(L13="C",2,IF(L13="D",1,0))))</f>
        <v>3</v>
      </c>
      <c r="N13" s="7" t="str">
        <f>IF(L13="A","GIỎI",IF(L13="B","KHÁ",IF(L13="C","TB",IF(L13="D","TB YẾU","KÉM"))))</f>
        <v>KHÁ</v>
      </c>
      <c r="O13" s="2" t="str">
        <f>IF(OR(K13&lt;4,J13&lt;=2),"KHÔNG ĐẠT","ĐẠT")</f>
        <v>ĐẠT</v>
      </c>
    </row>
    <row r="14" spans="2:10" ht="15.75">
      <c r="B14" s="30" t="s">
        <v>41</v>
      </c>
      <c r="C14" s="30"/>
      <c r="D14" s="30"/>
      <c r="E14" s="30"/>
      <c r="F14" s="14"/>
      <c r="G14" s="15"/>
      <c r="H14" s="15"/>
      <c r="I14" s="15"/>
      <c r="J14" s="15"/>
    </row>
    <row r="15" spans="2:14" ht="15.75">
      <c r="B15" s="36" t="s">
        <v>17</v>
      </c>
      <c r="C15" s="36"/>
      <c r="D15" s="36"/>
      <c r="E15" s="31" t="s">
        <v>14</v>
      </c>
      <c r="F15" s="31"/>
      <c r="G15" s="31"/>
      <c r="H15" s="31" t="s">
        <v>15</v>
      </c>
      <c r="I15" s="31"/>
      <c r="J15" s="31"/>
      <c r="K15" s="19"/>
      <c r="L15" s="31" t="s">
        <v>19</v>
      </c>
      <c r="M15" s="31"/>
      <c r="N15" s="31"/>
    </row>
    <row r="16" spans="3:14" ht="15.75">
      <c r="C16" s="29"/>
      <c r="D16" s="29"/>
      <c r="E16" s="29"/>
      <c r="F16" s="1"/>
      <c r="H16" s="30"/>
      <c r="I16" s="30"/>
      <c r="J16" s="30"/>
      <c r="K16" s="30"/>
      <c r="L16" s="30"/>
      <c r="M16" s="30"/>
      <c r="N16" s="30"/>
    </row>
    <row r="17" spans="3:6" ht="15.75">
      <c r="C17" s="20"/>
      <c r="F17" s="1"/>
    </row>
    <row r="18" ht="15.75">
      <c r="F18" s="1"/>
    </row>
    <row r="19" ht="15.75">
      <c r="F19" s="1"/>
    </row>
    <row r="20" spans="2:14" ht="15.75">
      <c r="B20" s="31" t="s">
        <v>42</v>
      </c>
      <c r="C20" s="31"/>
      <c r="D20" s="11"/>
      <c r="E20" s="31" t="s">
        <v>35</v>
      </c>
      <c r="F20" s="31"/>
      <c r="G20" s="31"/>
      <c r="H20" s="31" t="s">
        <v>36</v>
      </c>
      <c r="I20" s="31"/>
      <c r="J20" s="31"/>
      <c r="K20" s="11"/>
      <c r="L20" s="19" t="s">
        <v>37</v>
      </c>
      <c r="M20" s="19"/>
      <c r="N20" s="19"/>
    </row>
    <row r="21" spans="2:13" ht="15.75">
      <c r="B21" s="10"/>
      <c r="C21" s="9"/>
      <c r="D21" s="9"/>
      <c r="E21" s="11"/>
      <c r="F21" s="11"/>
      <c r="G21" s="9"/>
      <c r="H21" s="9"/>
      <c r="I21" s="9"/>
      <c r="J21" s="9"/>
      <c r="K21" s="9"/>
      <c r="L21" s="10"/>
      <c r="M21" s="10"/>
    </row>
  </sheetData>
  <sheetProtection/>
  <mergeCells count="28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B14:E14"/>
    <mergeCell ref="B15:D15"/>
    <mergeCell ref="E15:G15"/>
    <mergeCell ref="H15:J15"/>
    <mergeCell ref="L15:N15"/>
    <mergeCell ref="C16:E16"/>
    <mergeCell ref="H16:J16"/>
    <mergeCell ref="K16:N16"/>
    <mergeCell ref="B20:C20"/>
    <mergeCell ref="E20:G20"/>
    <mergeCell ref="H20:J20"/>
  </mergeCells>
  <printOptions/>
  <pageMargins left="0.32" right="0.11" top="0.75" bottom="0.75" header="0.3" footer="0.3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4.57421875" style="1" bestFit="1" customWidth="1"/>
    <col min="2" max="2" width="12.8515625" style="5" customWidth="1"/>
    <col min="3" max="3" width="13.421875" style="1" customWidth="1"/>
    <col min="4" max="4" width="6.8515625" style="1" customWidth="1"/>
    <col min="5" max="5" width="12.421875" style="12" customWidth="1"/>
    <col min="6" max="6" width="10.8515625" style="1" customWidth="1"/>
    <col min="7" max="7" width="8.7109375" style="1" customWidth="1"/>
    <col min="8" max="8" width="6.00390625" style="5" customWidth="1"/>
    <col min="9" max="9" width="7.7109375" style="5" customWidth="1"/>
    <col min="10" max="10" width="10.140625" style="1" customWidth="1"/>
    <col min="11" max="11" width="13.28125" style="1" customWidth="1"/>
    <col min="12" max="16384" width="9.140625" style="1" customWidth="1"/>
  </cols>
  <sheetData>
    <row r="1" spans="1:10" ht="15.75">
      <c r="A1" s="45" t="s">
        <v>1</v>
      </c>
      <c r="B1" s="45"/>
      <c r="C1" s="45"/>
      <c r="D1" s="45"/>
      <c r="E1" s="31" t="s">
        <v>7</v>
      </c>
      <c r="F1" s="31"/>
      <c r="G1" s="31"/>
      <c r="H1" s="31"/>
      <c r="I1" s="31"/>
      <c r="J1" s="31"/>
    </row>
    <row r="2" spans="1:10" ht="19.5" customHeight="1">
      <c r="A2" s="46" t="s">
        <v>2</v>
      </c>
      <c r="B2" s="46"/>
      <c r="C2" s="46"/>
      <c r="D2" s="46"/>
      <c r="E2" s="31" t="s">
        <v>39</v>
      </c>
      <c r="F2" s="31"/>
      <c r="G2" s="31"/>
      <c r="H2" s="31"/>
      <c r="I2" s="31"/>
      <c r="J2" s="31"/>
    </row>
    <row r="3" spans="5:10" ht="20.25" customHeight="1">
      <c r="E3" s="29" t="s">
        <v>38</v>
      </c>
      <c r="F3" s="29"/>
      <c r="G3" s="29"/>
      <c r="H3" s="29"/>
      <c r="I3" s="29"/>
      <c r="J3" s="29"/>
    </row>
    <row r="4" spans="5:10" ht="18.75" customHeight="1">
      <c r="E4" s="31" t="s">
        <v>49</v>
      </c>
      <c r="F4" s="31"/>
      <c r="G4" s="31"/>
      <c r="H4" s="31"/>
      <c r="I4" s="31"/>
      <c r="J4" s="31"/>
    </row>
    <row r="5" spans="5:10" ht="18.75" customHeight="1">
      <c r="E5" s="37" t="s">
        <v>58</v>
      </c>
      <c r="F5" s="37"/>
      <c r="G5" s="37"/>
      <c r="H5" s="37"/>
      <c r="I5" s="37"/>
      <c r="J5" s="37"/>
    </row>
    <row r="6" spans="5:10" ht="15.75" customHeight="1">
      <c r="E6" s="37" t="s">
        <v>59</v>
      </c>
      <c r="F6" s="37"/>
      <c r="G6" s="37"/>
      <c r="H6" s="37"/>
      <c r="I6" s="37"/>
      <c r="J6" s="37"/>
    </row>
    <row r="7" ht="10.5" customHeight="1"/>
    <row r="8" spans="1:11" s="4" customFormat="1" ht="42" customHeight="1">
      <c r="A8" s="38" t="s">
        <v>0</v>
      </c>
      <c r="B8" s="38" t="s">
        <v>3</v>
      </c>
      <c r="C8" s="38" t="s">
        <v>4</v>
      </c>
      <c r="D8" s="38"/>
      <c r="E8" s="39" t="s">
        <v>5</v>
      </c>
      <c r="F8" s="40" t="s">
        <v>60</v>
      </c>
      <c r="G8" s="42" t="s">
        <v>9</v>
      </c>
      <c r="H8" s="43"/>
      <c r="I8" s="44"/>
      <c r="J8" s="32" t="s">
        <v>13</v>
      </c>
      <c r="K8" s="33"/>
    </row>
    <row r="9" spans="1:11" s="4" customFormat="1" ht="40.5" customHeight="1">
      <c r="A9" s="38"/>
      <c r="B9" s="38"/>
      <c r="C9" s="38"/>
      <c r="D9" s="38"/>
      <c r="E9" s="38"/>
      <c r="F9" s="41"/>
      <c r="G9" s="3" t="s">
        <v>11</v>
      </c>
      <c r="H9" s="3" t="s">
        <v>6</v>
      </c>
      <c r="I9" s="3" t="s">
        <v>12</v>
      </c>
      <c r="J9" s="34"/>
      <c r="K9" s="35"/>
    </row>
    <row r="10" spans="1:11" s="25" customFormat="1" ht="24.75" customHeight="1">
      <c r="A10" s="8">
        <v>1</v>
      </c>
      <c r="B10" s="16" t="s">
        <v>20</v>
      </c>
      <c r="C10" s="17" t="s">
        <v>21</v>
      </c>
      <c r="D10" s="18" t="s">
        <v>22</v>
      </c>
      <c r="E10" s="26" t="s">
        <v>23</v>
      </c>
      <c r="F10" s="13">
        <v>9</v>
      </c>
      <c r="G10" s="22">
        <f>F10</f>
        <v>9</v>
      </c>
      <c r="H10" s="23" t="str">
        <f>IF(G10&gt;=8.5,"A",IF(G10&gt;=7,"B",IF(G10&gt;=5.5,"C",IF(G10&gt;=4,"D",IF(AND(G10&lt;4,G10&gt;=0),"F",IF(AND(#REF!="",#REF!="",F10=""),"I",IF(OR(#REF!&lt;&gt;"",#REF!&lt;&gt;"",F10&lt;&gt;""),"X","R")))))))</f>
        <v>A</v>
      </c>
      <c r="I10" s="24">
        <f>IF(H10="A",4,IF(H10="B",3,IF(H10="C",2,IF(H10="D",1,0))))</f>
        <v>4</v>
      </c>
      <c r="J10" s="7" t="str">
        <f>IF(H10="A","GIỎI",IF(H10="B","KHÁ",IF(H10="C","TB",IF(H10="D","TB YẾU","KÉM"))))</f>
        <v>GIỎI</v>
      </c>
      <c r="K10" s="2" t="str">
        <f>IF(OR(G10&lt;4,F10&lt;=2),"KHÔNG ĐẠT","ĐẠT")</f>
        <v>ĐẠT</v>
      </c>
    </row>
    <row r="11" spans="1:11" s="25" customFormat="1" ht="24.75" customHeight="1">
      <c r="A11" s="8">
        <v>2</v>
      </c>
      <c r="B11" s="16" t="s">
        <v>24</v>
      </c>
      <c r="C11" s="17" t="s">
        <v>25</v>
      </c>
      <c r="D11" s="18" t="s">
        <v>26</v>
      </c>
      <c r="E11" s="26" t="s">
        <v>27</v>
      </c>
      <c r="F11" s="13">
        <v>8.9</v>
      </c>
      <c r="G11" s="22">
        <f>F11</f>
        <v>8.9</v>
      </c>
      <c r="H11" s="23" t="str">
        <f>IF(G11&gt;=8.5,"A",IF(G11&gt;=7,"B",IF(G11&gt;=5.5,"C",IF(G11&gt;=4,"D",IF(AND(G11&lt;4,G11&gt;=0),"F",IF(AND(#REF!="",#REF!="",F11=""),"I",IF(OR(#REF!&lt;&gt;"",#REF!&lt;&gt;"",F11&lt;&gt;""),"X","R")))))))</f>
        <v>A</v>
      </c>
      <c r="I11" s="24">
        <f>IF(H11="A",4,IF(H11="B",3,IF(H11="C",2,IF(H11="D",1,0))))</f>
        <v>4</v>
      </c>
      <c r="J11" s="7" t="str">
        <f>IF(H11="A","GIỎI",IF(H11="B","KHÁ",IF(H11="C","TB",IF(H11="D","TB YẾU","KÉM"))))</f>
        <v>GIỎI</v>
      </c>
      <c r="K11" s="2" t="str">
        <f>IF(OR(G11&lt;4,F11&lt;=2),"KHÔNG ĐẠT","ĐẠT")</f>
        <v>ĐẠT</v>
      </c>
    </row>
    <row r="12" spans="1:11" s="25" customFormat="1" ht="24.75" customHeight="1">
      <c r="A12" s="8">
        <v>3</v>
      </c>
      <c r="B12" s="16" t="s">
        <v>28</v>
      </c>
      <c r="C12" s="17" t="s">
        <v>29</v>
      </c>
      <c r="D12" s="18" t="s">
        <v>30</v>
      </c>
      <c r="E12" s="26" t="s">
        <v>31</v>
      </c>
      <c r="F12" s="13">
        <v>9.2</v>
      </c>
      <c r="G12" s="22">
        <f>F12</f>
        <v>9.2</v>
      </c>
      <c r="H12" s="23" t="str">
        <f>IF(G12&gt;=8.5,"A",IF(G12&gt;=7,"B",IF(G12&gt;=5.5,"C",IF(G12&gt;=4,"D",IF(AND(G12&lt;4,G12&gt;=0),"F",IF(AND(#REF!="",#REF!="",F12=""),"I",IF(OR(#REF!&lt;&gt;"",#REF!&lt;&gt;"",F12&lt;&gt;""),"X","R")))))))</f>
        <v>A</v>
      </c>
      <c r="I12" s="24">
        <f>IF(H12="A",4,IF(H12="B",3,IF(H12="C",2,IF(H12="D",1,0))))</f>
        <v>4</v>
      </c>
      <c r="J12" s="7" t="str">
        <f>IF(H12="A","GIỎI",IF(H12="B","KHÁ",IF(H12="C","TB",IF(H12="D","TB YẾU","KÉM"))))</f>
        <v>GIỎI</v>
      </c>
      <c r="K12" s="2" t="str">
        <f>IF(OR(G12&lt;4,F12&lt;=2),"KHÔNG ĐẠT","ĐẠT")</f>
        <v>ĐẠT</v>
      </c>
    </row>
    <row r="13" spans="1:11" s="25" customFormat="1" ht="24.75" customHeight="1">
      <c r="A13" s="8">
        <v>4</v>
      </c>
      <c r="B13" s="16" t="s">
        <v>33</v>
      </c>
      <c r="C13" s="17" t="s">
        <v>34</v>
      </c>
      <c r="D13" s="18" t="s">
        <v>32</v>
      </c>
      <c r="E13" s="26" t="s">
        <v>40</v>
      </c>
      <c r="F13" s="13">
        <v>9.4</v>
      </c>
      <c r="G13" s="22">
        <f>F13</f>
        <v>9.4</v>
      </c>
      <c r="H13" s="23" t="str">
        <f>IF(G13&gt;=8.5,"A",IF(G13&gt;=7,"B",IF(G13&gt;=5.5,"C",IF(G13&gt;=4,"D",IF(AND(G13&lt;4,G13&gt;=0),"F",IF(AND(#REF!="",#REF!="",F13=""),"I",IF(OR(#REF!&lt;&gt;"",#REF!&lt;&gt;"",F13&lt;&gt;""),"X","R")))))))</f>
        <v>A</v>
      </c>
      <c r="I13" s="24">
        <f>IF(H13="A",4,IF(H13="B",3,IF(H13="C",2,IF(H13="D",1,0))))</f>
        <v>4</v>
      </c>
      <c r="J13" s="7" t="str">
        <f>IF(H13="A","GIỎI",IF(H13="B","KHÁ",IF(H13="C","TB",IF(H13="D","TB YẾU","KÉM"))))</f>
        <v>GIỎI</v>
      </c>
      <c r="K13" s="2" t="str">
        <f>IF(OR(G13&lt;4,F13&lt;=2),"KHÔNG ĐẠT","ĐẠT")</f>
        <v>ĐẠT</v>
      </c>
    </row>
    <row r="14" spans="2:6" ht="15.75">
      <c r="B14" s="30" t="s">
        <v>41</v>
      </c>
      <c r="C14" s="30"/>
      <c r="D14" s="30"/>
      <c r="E14" s="30"/>
      <c r="F14" s="15"/>
    </row>
    <row r="15" spans="2:11" ht="15.75">
      <c r="B15" s="36" t="s">
        <v>17</v>
      </c>
      <c r="C15" s="36"/>
      <c r="D15" s="36"/>
      <c r="E15" s="31" t="s">
        <v>14</v>
      </c>
      <c r="F15" s="31"/>
      <c r="G15" s="31" t="s">
        <v>15</v>
      </c>
      <c r="H15" s="31"/>
      <c r="I15" s="31"/>
      <c r="J15" s="31" t="s">
        <v>19</v>
      </c>
      <c r="K15" s="31"/>
    </row>
    <row r="16" spans="3:10" ht="15.75">
      <c r="C16" s="29"/>
      <c r="D16" s="29"/>
      <c r="E16" s="29"/>
      <c r="F16" s="27"/>
      <c r="G16" s="30"/>
      <c r="H16" s="30"/>
      <c r="I16" s="30"/>
      <c r="J16" s="30"/>
    </row>
    <row r="17" ht="15.75">
      <c r="C17" s="20"/>
    </row>
    <row r="20" spans="2:11" ht="15.75">
      <c r="B20" s="31" t="s">
        <v>42</v>
      </c>
      <c r="C20" s="31"/>
      <c r="D20" s="11"/>
      <c r="E20" s="31" t="s">
        <v>35</v>
      </c>
      <c r="F20" s="31"/>
      <c r="G20" s="31" t="s">
        <v>36</v>
      </c>
      <c r="H20" s="31"/>
      <c r="I20" s="31"/>
      <c r="J20" s="31" t="s">
        <v>37</v>
      </c>
      <c r="K20" s="31"/>
    </row>
    <row r="21" spans="2:9" ht="15.75">
      <c r="B21" s="10"/>
      <c r="C21" s="9"/>
      <c r="D21" s="9"/>
      <c r="E21" s="11"/>
      <c r="F21" s="9"/>
      <c r="G21" s="9"/>
      <c r="H21" s="10"/>
      <c r="I21" s="10"/>
    </row>
  </sheetData>
  <sheetProtection/>
  <mergeCells count="26">
    <mergeCell ref="B20:C20"/>
    <mergeCell ref="J20:K20"/>
    <mergeCell ref="E20:F20"/>
    <mergeCell ref="G20:I20"/>
    <mergeCell ref="B14:E14"/>
    <mergeCell ref="B15:D15"/>
    <mergeCell ref="J15:K15"/>
    <mergeCell ref="G15:I15"/>
    <mergeCell ref="E15:F15"/>
    <mergeCell ref="C16:E16"/>
    <mergeCell ref="G16:J16"/>
    <mergeCell ref="E5:J5"/>
    <mergeCell ref="E6:J6"/>
    <mergeCell ref="A8:A9"/>
    <mergeCell ref="B8:B9"/>
    <mergeCell ref="C8:D9"/>
    <mergeCell ref="E8:E9"/>
    <mergeCell ref="F8:F9"/>
    <mergeCell ref="G8:I8"/>
    <mergeCell ref="J8:K9"/>
    <mergeCell ref="A1:D1"/>
    <mergeCell ref="E1:J1"/>
    <mergeCell ref="A2:D2"/>
    <mergeCell ref="E2:J2"/>
    <mergeCell ref="E3:J3"/>
    <mergeCell ref="E4:J4"/>
  </mergeCells>
  <printOptions/>
  <pageMargins left="0.67" right="0.7" top="0.75" bottom="0.75" header="0.3" footer="0.3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O44"/>
  <sheetViews>
    <sheetView tabSelected="1" zoomScalePageLayoutView="0" workbookViewId="0" topLeftCell="A13">
      <selection activeCell="R42" sqref="R42"/>
    </sheetView>
  </sheetViews>
  <sheetFormatPr defaultColWidth="9.140625" defaultRowHeight="12.75"/>
  <cols>
    <col min="1" max="1" width="4.57421875" style="1" bestFit="1" customWidth="1"/>
    <col min="2" max="2" width="12.8515625" style="5" customWidth="1"/>
    <col min="3" max="3" width="9.57421875" style="1" customWidth="1"/>
    <col min="4" max="4" width="6.8515625" style="1" customWidth="1"/>
    <col min="5" max="5" width="12.421875" style="12" customWidth="1"/>
    <col min="6" max="6" width="9.7109375" style="12" customWidth="1"/>
    <col min="7" max="7" width="7.57421875" style="1" customWidth="1"/>
    <col min="8" max="8" width="7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9.00390625" style="1" customWidth="1"/>
    <col min="15" max="15" width="13.28125" style="1" customWidth="1"/>
    <col min="16" max="16384" width="9.140625" style="1" customWidth="1"/>
  </cols>
  <sheetData>
    <row r="1" spans="1:14" ht="15.75">
      <c r="A1" s="45" t="s">
        <v>1</v>
      </c>
      <c r="B1" s="45"/>
      <c r="C1" s="45"/>
      <c r="D1" s="45"/>
      <c r="E1" s="31" t="s">
        <v>7</v>
      </c>
      <c r="F1" s="31"/>
      <c r="G1" s="31"/>
      <c r="H1" s="31"/>
      <c r="I1" s="31"/>
      <c r="J1" s="31"/>
      <c r="K1" s="31"/>
      <c r="L1" s="31"/>
      <c r="M1" s="31"/>
      <c r="N1" s="31"/>
    </row>
    <row r="2" spans="1:14" ht="19.5" customHeight="1">
      <c r="A2" s="46" t="s">
        <v>2</v>
      </c>
      <c r="B2" s="46"/>
      <c r="C2" s="46"/>
      <c r="D2" s="46"/>
      <c r="E2" s="31" t="s">
        <v>39</v>
      </c>
      <c r="F2" s="31"/>
      <c r="G2" s="31"/>
      <c r="H2" s="31"/>
      <c r="I2" s="31"/>
      <c r="J2" s="31"/>
      <c r="K2" s="31"/>
      <c r="L2" s="31"/>
      <c r="M2" s="31"/>
      <c r="N2" s="31"/>
    </row>
    <row r="3" spans="5:14" ht="20.25" customHeight="1">
      <c r="E3" s="29" t="s">
        <v>38</v>
      </c>
      <c r="F3" s="29"/>
      <c r="G3" s="29"/>
      <c r="H3" s="29"/>
      <c r="I3" s="29"/>
      <c r="J3" s="29"/>
      <c r="K3" s="29"/>
      <c r="L3" s="29"/>
      <c r="M3" s="29"/>
      <c r="N3" s="29"/>
    </row>
    <row r="4" spans="5:14" ht="18.75" customHeight="1">
      <c r="E4" s="31" t="s">
        <v>49</v>
      </c>
      <c r="F4" s="31"/>
      <c r="G4" s="31"/>
      <c r="H4" s="31"/>
      <c r="I4" s="31"/>
      <c r="J4" s="31"/>
      <c r="K4" s="31"/>
      <c r="L4" s="31"/>
      <c r="M4" s="31"/>
      <c r="N4" s="31"/>
    </row>
    <row r="5" spans="5:14" ht="18.75" customHeight="1">
      <c r="E5" s="37" t="s">
        <v>66</v>
      </c>
      <c r="F5" s="37"/>
      <c r="G5" s="37"/>
      <c r="H5" s="37"/>
      <c r="I5" s="37"/>
      <c r="J5" s="37"/>
      <c r="K5" s="37"/>
      <c r="L5" s="37"/>
      <c r="M5" s="37"/>
      <c r="N5" s="37"/>
    </row>
    <row r="6" spans="5:14" ht="15.75" customHeight="1">
      <c r="E6" s="37" t="s">
        <v>55</v>
      </c>
      <c r="F6" s="37"/>
      <c r="G6" s="37"/>
      <c r="H6" s="37"/>
      <c r="I6" s="37"/>
      <c r="J6" s="37"/>
      <c r="K6" s="37"/>
      <c r="L6" s="37"/>
      <c r="M6" s="37"/>
      <c r="N6" s="37"/>
    </row>
    <row r="7" ht="10.5" customHeight="1"/>
    <row r="8" spans="1:15" s="4" customFormat="1" ht="42" customHeight="1">
      <c r="A8" s="38" t="s">
        <v>0</v>
      </c>
      <c r="B8" s="38" t="s">
        <v>3</v>
      </c>
      <c r="C8" s="38" t="s">
        <v>4</v>
      </c>
      <c r="D8" s="38"/>
      <c r="E8" s="39" t="s">
        <v>5</v>
      </c>
      <c r="F8" s="40" t="s">
        <v>10</v>
      </c>
      <c r="G8" s="42" t="s">
        <v>18</v>
      </c>
      <c r="H8" s="43"/>
      <c r="I8" s="44"/>
      <c r="J8" s="40" t="s">
        <v>56</v>
      </c>
      <c r="K8" s="42" t="s">
        <v>9</v>
      </c>
      <c r="L8" s="43"/>
      <c r="M8" s="44"/>
      <c r="N8" s="32" t="s">
        <v>13</v>
      </c>
      <c r="O8" s="33"/>
    </row>
    <row r="9" spans="1:15" s="4" customFormat="1" ht="40.5" customHeight="1">
      <c r="A9" s="38"/>
      <c r="B9" s="38"/>
      <c r="C9" s="38"/>
      <c r="D9" s="38"/>
      <c r="E9" s="38"/>
      <c r="F9" s="41"/>
      <c r="G9" s="3" t="s">
        <v>16</v>
      </c>
      <c r="H9" s="6" t="s">
        <v>57</v>
      </c>
      <c r="I9" s="3" t="s">
        <v>8</v>
      </c>
      <c r="J9" s="41"/>
      <c r="K9" s="3" t="s">
        <v>11</v>
      </c>
      <c r="L9" s="3" t="s">
        <v>6</v>
      </c>
      <c r="M9" s="3" t="s">
        <v>12</v>
      </c>
      <c r="N9" s="34"/>
      <c r="O9" s="35"/>
    </row>
    <row r="10" spans="1:15" s="25" customFormat="1" ht="24.75" customHeight="1">
      <c r="A10" s="8">
        <v>1</v>
      </c>
      <c r="B10" s="16" t="s">
        <v>24</v>
      </c>
      <c r="C10" s="17" t="s">
        <v>25</v>
      </c>
      <c r="D10" s="18" t="s">
        <v>26</v>
      </c>
      <c r="E10" s="28" t="s">
        <v>27</v>
      </c>
      <c r="F10" s="21">
        <v>9</v>
      </c>
      <c r="G10" s="21">
        <v>6</v>
      </c>
      <c r="H10" s="21">
        <v>7</v>
      </c>
      <c r="I10" s="13">
        <f>(H10+G10)/2</f>
        <v>6.5</v>
      </c>
      <c r="J10" s="13">
        <v>5</v>
      </c>
      <c r="K10" s="22">
        <f>ROUND((J10*7+I10*2+F10)/10,1)</f>
        <v>5.7</v>
      </c>
      <c r="L10" s="23" t="str">
        <f>IF(K10&gt;=8.5,"A",IF(K10&gt;=7,"B",IF(K10&gt;=5.5,"C",IF(K10&gt;=4,"D",IF(AND(K10&lt;4,K10&gt;=0),"F",IF(AND(F10="",I10="",J10=""),"I",IF(OR(F10&lt;&gt;"",I10&lt;&gt;"",J10&lt;&gt;""),"X","R")))))))</f>
        <v>C</v>
      </c>
      <c r="M10" s="24">
        <f>IF(L10="A",4,IF(L10="B",3,IF(L10="C",2,IF(L10="D",1,0))))</f>
        <v>2</v>
      </c>
      <c r="N10" s="7" t="str">
        <f>IF(L10="A","GIỎI",IF(L10="B","KHÁ",IF(L10="C","TB",IF(L10="D","TB YẾU","KÉM"))))</f>
        <v>TB</v>
      </c>
      <c r="O10" s="2" t="str">
        <f>IF(OR(K10&lt;4,J10&lt;=2),"KHÔNG ĐẠT","ĐẠT")</f>
        <v>ĐẠT</v>
      </c>
    </row>
    <row r="11" spans="2:10" ht="15.75">
      <c r="B11" s="30" t="s">
        <v>48</v>
      </c>
      <c r="C11" s="30"/>
      <c r="D11" s="30"/>
      <c r="E11" s="30"/>
      <c r="F11" s="14"/>
      <c r="G11" s="15"/>
      <c r="H11" s="15"/>
      <c r="I11" s="15"/>
      <c r="J11" s="15"/>
    </row>
    <row r="12" spans="2:14" ht="15.75">
      <c r="B12" s="36" t="s">
        <v>17</v>
      </c>
      <c r="C12" s="36"/>
      <c r="D12" s="36"/>
      <c r="E12" s="31" t="s">
        <v>14</v>
      </c>
      <c r="F12" s="31"/>
      <c r="G12" s="31"/>
      <c r="H12" s="31" t="s">
        <v>15</v>
      </c>
      <c r="I12" s="31"/>
      <c r="J12" s="31"/>
      <c r="K12" s="19"/>
      <c r="L12" s="31" t="s">
        <v>19</v>
      </c>
      <c r="M12" s="31"/>
      <c r="N12" s="31"/>
    </row>
    <row r="13" spans="3:14" ht="15.75">
      <c r="C13" s="29"/>
      <c r="D13" s="29"/>
      <c r="E13" s="29"/>
      <c r="F13" s="1"/>
      <c r="H13" s="30"/>
      <c r="I13" s="30"/>
      <c r="J13" s="30"/>
      <c r="K13" s="30"/>
      <c r="L13" s="30"/>
      <c r="M13" s="30"/>
      <c r="N13" s="30"/>
    </row>
    <row r="14" spans="3:6" ht="15.75">
      <c r="C14" s="20"/>
      <c r="F14" s="1"/>
    </row>
    <row r="15" ht="15.75">
      <c r="F15" s="1"/>
    </row>
    <row r="16" ht="15.75">
      <c r="F16" s="1"/>
    </row>
    <row r="17" spans="2:14" ht="15.75">
      <c r="B17" s="31" t="s">
        <v>42</v>
      </c>
      <c r="C17" s="31"/>
      <c r="D17" s="11"/>
      <c r="E17" s="31" t="s">
        <v>35</v>
      </c>
      <c r="F17" s="31"/>
      <c r="G17" s="31"/>
      <c r="H17" s="31" t="s">
        <v>36</v>
      </c>
      <c r="I17" s="31"/>
      <c r="J17" s="31"/>
      <c r="K17" s="11"/>
      <c r="L17" s="19" t="s">
        <v>37</v>
      </c>
      <c r="M17" s="19"/>
      <c r="N17" s="19"/>
    </row>
    <row r="18" spans="2:13" ht="15.75">
      <c r="B18" s="10"/>
      <c r="C18" s="9"/>
      <c r="D18" s="9"/>
      <c r="E18" s="11"/>
      <c r="F18" s="11"/>
      <c r="G18" s="9"/>
      <c r="H18" s="9"/>
      <c r="I18" s="9"/>
      <c r="J18" s="9"/>
      <c r="K18" s="9"/>
      <c r="L18" s="10"/>
      <c r="M18" s="10"/>
    </row>
    <row r="27" spans="1:14" ht="15.75">
      <c r="A27" s="45" t="s">
        <v>1</v>
      </c>
      <c r="B27" s="45"/>
      <c r="C27" s="45"/>
      <c r="D27" s="45"/>
      <c r="E27" s="31" t="s">
        <v>7</v>
      </c>
      <c r="F27" s="31"/>
      <c r="G27" s="31"/>
      <c r="H27" s="31"/>
      <c r="I27" s="31"/>
      <c r="J27" s="31"/>
      <c r="K27" s="31"/>
      <c r="L27" s="31"/>
      <c r="M27" s="31"/>
      <c r="N27" s="31"/>
    </row>
    <row r="28" spans="1:14" ht="15.75">
      <c r="A28" s="46" t="s">
        <v>2</v>
      </c>
      <c r="B28" s="46"/>
      <c r="C28" s="46"/>
      <c r="D28" s="46"/>
      <c r="E28" s="31" t="s">
        <v>39</v>
      </c>
      <c r="F28" s="31"/>
      <c r="G28" s="31"/>
      <c r="H28" s="31"/>
      <c r="I28" s="31"/>
      <c r="J28" s="31"/>
      <c r="K28" s="31"/>
      <c r="L28" s="31"/>
      <c r="M28" s="31"/>
      <c r="N28" s="31"/>
    </row>
    <row r="29" spans="5:14" ht="15.75">
      <c r="E29" s="29" t="s">
        <v>38</v>
      </c>
      <c r="F29" s="29"/>
      <c r="G29" s="29"/>
      <c r="H29" s="29"/>
      <c r="I29" s="29"/>
      <c r="J29" s="29"/>
      <c r="K29" s="29"/>
      <c r="L29" s="29"/>
      <c r="M29" s="29"/>
      <c r="N29" s="29"/>
    </row>
    <row r="30" spans="5:14" ht="15.75">
      <c r="E30" s="31" t="s">
        <v>49</v>
      </c>
      <c r="F30" s="31"/>
      <c r="G30" s="31"/>
      <c r="H30" s="31"/>
      <c r="I30" s="31"/>
      <c r="J30" s="31"/>
      <c r="K30" s="31"/>
      <c r="L30" s="31"/>
      <c r="M30" s="31"/>
      <c r="N30" s="31"/>
    </row>
    <row r="31" spans="5:14" ht="15.75">
      <c r="E31" s="37" t="s">
        <v>66</v>
      </c>
      <c r="F31" s="37"/>
      <c r="G31" s="37"/>
      <c r="H31" s="37"/>
      <c r="I31" s="37"/>
      <c r="J31" s="37"/>
      <c r="K31" s="37"/>
      <c r="L31" s="37"/>
      <c r="M31" s="37"/>
      <c r="N31" s="37"/>
    </row>
    <row r="32" spans="5:14" ht="15.75">
      <c r="E32" s="37" t="s">
        <v>55</v>
      </c>
      <c r="F32" s="37"/>
      <c r="G32" s="37"/>
      <c r="H32" s="37"/>
      <c r="I32" s="37"/>
      <c r="J32" s="37"/>
      <c r="K32" s="37"/>
      <c r="L32" s="37"/>
      <c r="M32" s="37"/>
      <c r="N32" s="37"/>
    </row>
    <row r="34" spans="1:15" ht="32.25" customHeight="1">
      <c r="A34" s="38" t="s">
        <v>0</v>
      </c>
      <c r="B34" s="38" t="s">
        <v>3</v>
      </c>
      <c r="C34" s="38" t="s">
        <v>4</v>
      </c>
      <c r="D34" s="38"/>
      <c r="E34" s="39" t="s">
        <v>5</v>
      </c>
      <c r="F34" s="40" t="s">
        <v>10</v>
      </c>
      <c r="G34" s="42" t="s">
        <v>18</v>
      </c>
      <c r="H34" s="43"/>
      <c r="I34" s="44"/>
      <c r="J34" s="40" t="s">
        <v>56</v>
      </c>
      <c r="K34" s="42" t="s">
        <v>9</v>
      </c>
      <c r="L34" s="43"/>
      <c r="M34" s="44"/>
      <c r="N34" s="32" t="s">
        <v>13</v>
      </c>
      <c r="O34" s="33"/>
    </row>
    <row r="35" spans="1:15" ht="25.5">
      <c r="A35" s="38"/>
      <c r="B35" s="38"/>
      <c r="C35" s="38"/>
      <c r="D35" s="38"/>
      <c r="E35" s="38"/>
      <c r="F35" s="41"/>
      <c r="G35" s="3" t="s">
        <v>16</v>
      </c>
      <c r="H35" s="6" t="s">
        <v>57</v>
      </c>
      <c r="I35" s="3" t="s">
        <v>8</v>
      </c>
      <c r="J35" s="41"/>
      <c r="K35" s="3" t="s">
        <v>11</v>
      </c>
      <c r="L35" s="3" t="s">
        <v>6</v>
      </c>
      <c r="M35" s="3" t="s">
        <v>12</v>
      </c>
      <c r="N35" s="34"/>
      <c r="O35" s="35"/>
    </row>
    <row r="36" spans="1:15" ht="24.75" customHeight="1">
      <c r="A36" s="8">
        <v>1</v>
      </c>
      <c r="B36" s="16" t="s">
        <v>24</v>
      </c>
      <c r="C36" s="17" t="s">
        <v>25</v>
      </c>
      <c r="D36" s="18" t="s">
        <v>26</v>
      </c>
      <c r="E36" s="28" t="s">
        <v>27</v>
      </c>
      <c r="F36" s="21">
        <v>9</v>
      </c>
      <c r="G36" s="21">
        <v>6</v>
      </c>
      <c r="H36" s="21">
        <v>7</v>
      </c>
      <c r="I36" s="13">
        <f>(H36+G36)/2</f>
        <v>6.5</v>
      </c>
      <c r="J36" s="13">
        <v>5</v>
      </c>
      <c r="K36" s="22">
        <f>ROUND((J36*7+I36*2+F36)/10,1)</f>
        <v>5.7</v>
      </c>
      <c r="L36" s="23" t="str">
        <f>IF(K36&gt;=8.5,"A",IF(K36&gt;=7,"B",IF(K36&gt;=5.5,"C",IF(K36&gt;=4,"D",IF(AND(K36&lt;4,K36&gt;=0),"F",IF(AND(F36="",I36="",J36=""),"I",IF(OR(F36&lt;&gt;"",I36&lt;&gt;"",J36&lt;&gt;""),"X","R")))))))</f>
        <v>C</v>
      </c>
      <c r="M36" s="24">
        <f>IF(L36="A",4,IF(L36="B",3,IF(L36="C",2,IF(L36="D",1,0))))</f>
        <v>2</v>
      </c>
      <c r="N36" s="7" t="str">
        <f>IF(L36="A","GIỎI",IF(L36="B","KHÁ",IF(L36="C","TB",IF(L36="D","TB YẾU","KÉM"))))</f>
        <v>TB</v>
      </c>
      <c r="O36" s="2" t="str">
        <f>IF(OR(K36&lt;4,J36&lt;=2),"KHÔNG ĐẠT","ĐẠT")</f>
        <v>ĐẠT</v>
      </c>
    </row>
    <row r="37" spans="2:10" ht="15.75">
      <c r="B37" s="30" t="s">
        <v>48</v>
      </c>
      <c r="C37" s="30"/>
      <c r="D37" s="30"/>
      <c r="E37" s="30"/>
      <c r="F37" s="14"/>
      <c r="G37" s="15"/>
      <c r="H37" s="15"/>
      <c r="I37" s="15"/>
      <c r="J37" s="15"/>
    </row>
    <row r="38" spans="2:14" ht="15.75">
      <c r="B38" s="36" t="s">
        <v>17</v>
      </c>
      <c r="C38" s="36"/>
      <c r="D38" s="36"/>
      <c r="E38" s="31" t="s">
        <v>14</v>
      </c>
      <c r="F38" s="31"/>
      <c r="G38" s="31"/>
      <c r="H38" s="31" t="s">
        <v>15</v>
      </c>
      <c r="I38" s="31"/>
      <c r="J38" s="31"/>
      <c r="K38" s="19"/>
      <c r="L38" s="31" t="s">
        <v>19</v>
      </c>
      <c r="M38" s="31"/>
      <c r="N38" s="31"/>
    </row>
    <row r="39" spans="3:14" ht="15.75">
      <c r="C39" s="29"/>
      <c r="D39" s="29"/>
      <c r="E39" s="29"/>
      <c r="F39" s="1"/>
      <c r="H39" s="30"/>
      <c r="I39" s="30"/>
      <c r="J39" s="30"/>
      <c r="K39" s="30"/>
      <c r="L39" s="30"/>
      <c r="M39" s="30"/>
      <c r="N39" s="30"/>
    </row>
    <row r="40" spans="3:6" ht="15.75">
      <c r="C40" s="20"/>
      <c r="F40" s="1"/>
    </row>
    <row r="41" ht="15.75">
      <c r="F41" s="1"/>
    </row>
    <row r="42" ht="15.75">
      <c r="F42" s="1"/>
    </row>
    <row r="43" spans="2:14" ht="15.75">
      <c r="B43" s="31" t="s">
        <v>42</v>
      </c>
      <c r="C43" s="31"/>
      <c r="D43" s="11"/>
      <c r="E43" s="31" t="s">
        <v>35</v>
      </c>
      <c r="F43" s="31"/>
      <c r="G43" s="31"/>
      <c r="H43" s="31" t="s">
        <v>36</v>
      </c>
      <c r="I43" s="31"/>
      <c r="J43" s="31"/>
      <c r="K43" s="11"/>
      <c r="L43" s="19" t="s">
        <v>37</v>
      </c>
      <c r="M43" s="19"/>
      <c r="N43" s="19"/>
    </row>
    <row r="44" spans="2:13" ht="15.75">
      <c r="B44" s="10"/>
      <c r="C44" s="9"/>
      <c r="D44" s="9"/>
      <c r="E44" s="11"/>
      <c r="F44" s="11"/>
      <c r="G44" s="9"/>
      <c r="H44" s="9"/>
      <c r="I44" s="9"/>
      <c r="J44" s="9"/>
      <c r="K44" s="9"/>
      <c r="L44" s="10"/>
      <c r="M44" s="10"/>
    </row>
  </sheetData>
  <sheetProtection/>
  <mergeCells count="56">
    <mergeCell ref="C39:E39"/>
    <mergeCell ref="H39:J39"/>
    <mergeCell ref="K39:N39"/>
    <mergeCell ref="B43:C43"/>
    <mergeCell ref="E43:G43"/>
    <mergeCell ref="H43:J43"/>
    <mergeCell ref="N34:O35"/>
    <mergeCell ref="B37:E37"/>
    <mergeCell ref="B38:D38"/>
    <mergeCell ref="E38:G38"/>
    <mergeCell ref="H38:J38"/>
    <mergeCell ref="L38:N38"/>
    <mergeCell ref="E31:N31"/>
    <mergeCell ref="E32:N32"/>
    <mergeCell ref="A34:A35"/>
    <mergeCell ref="B34:B35"/>
    <mergeCell ref="C34:D35"/>
    <mergeCell ref="E34:E35"/>
    <mergeCell ref="F34:F35"/>
    <mergeCell ref="G34:I34"/>
    <mergeCell ref="J34:J35"/>
    <mergeCell ref="K34:M34"/>
    <mergeCell ref="A27:D27"/>
    <mergeCell ref="E27:N27"/>
    <mergeCell ref="A28:D28"/>
    <mergeCell ref="E28:N28"/>
    <mergeCell ref="E29:N29"/>
    <mergeCell ref="E30:N30"/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B11:E11"/>
    <mergeCell ref="B12:D12"/>
    <mergeCell ref="E12:G12"/>
    <mergeCell ref="H12:J12"/>
    <mergeCell ref="L12:N12"/>
    <mergeCell ref="C13:E13"/>
    <mergeCell ref="H13:J13"/>
    <mergeCell ref="K13:N13"/>
    <mergeCell ref="B17:C17"/>
    <mergeCell ref="E17:G17"/>
    <mergeCell ref="H17:J17"/>
  </mergeCells>
  <printOptions/>
  <pageMargins left="0.28" right="0.36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 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ThienVNT</dc:creator>
  <cp:keywords/>
  <dc:description/>
  <cp:lastModifiedBy>dhhqt</cp:lastModifiedBy>
  <cp:lastPrinted>2020-08-04T01:09:07Z</cp:lastPrinted>
  <dcterms:created xsi:type="dcterms:W3CDTF">2009-09-21T02:41:34Z</dcterms:created>
  <dcterms:modified xsi:type="dcterms:W3CDTF">2020-10-01T02:51:07Z</dcterms:modified>
  <cp:category/>
  <cp:version/>
  <cp:contentType/>
  <cp:contentStatus/>
</cp:coreProperties>
</file>