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6"/>
  </bookViews>
  <sheets>
    <sheet name="NL 2" sheetId="1" r:id="rId1"/>
    <sheet name="Toan A2" sheetId="2" r:id="rId2"/>
    <sheet name="CUD" sheetId="3" r:id="rId3"/>
    <sheet name="KHMT" sheetId="4" r:id="rId4"/>
    <sheet name="Toan CN" sheetId="5" r:id="rId5"/>
    <sheet name="VKT" sheetId="6" r:id="rId6"/>
    <sheet name="Thực tập NT" sheetId="7" r:id="rId7"/>
  </sheets>
  <definedNames/>
  <calcPr fullCalcOnLoad="1"/>
</workbook>
</file>

<file path=xl/sharedStrings.xml><?xml version="1.0" encoding="utf-8"?>
<sst xmlns="http://schemas.openxmlformats.org/spreadsheetml/2006/main" count="336" uniqueCount="68">
  <si>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</si>
  <si>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</si>
  <si>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</si>
  <si>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</si>
  <si>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</si>
  <si>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</si>
  <si>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</si>
  <si>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</si>
  <si>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</si>
  <si>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</si>
  <si>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</si>
  <si>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</si>
  <si>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</si>
  <si>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</si>
  <si>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</si>
  <si>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</si>
  <si>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</si>
  <si>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</si>
  <si>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THI KẾT THÚC HỌC PHẦN (M3 - HS 7)</t>
  </si>
  <si>
    <t>Xác nhận của Phòng ĐT - KHCN</t>
  </si>
  <si>
    <t>ĐIỂM KIỂM TRA ĐỊNH KỲ (M2 - HS2)</t>
  </si>
  <si>
    <t>Người dò điểm</t>
  </si>
  <si>
    <t>Hà Thị Ngọc Diệu</t>
  </si>
  <si>
    <t>Nguyễn Thị Thi</t>
  </si>
  <si>
    <t>Nguyễn Ngọc Thủy Tiên</t>
  </si>
  <si>
    <t>LỚP: KỸ THUẬT ĐIỆN K11</t>
  </si>
  <si>
    <t>NIÊN KHÓA: 2019 - 2024</t>
  </si>
  <si>
    <t>19Q1011007</t>
  </si>
  <si>
    <t xml:space="preserve">Nguyễn Văn Hoàng </t>
  </si>
  <si>
    <t>Hà</t>
  </si>
  <si>
    <t>15.04.1998</t>
  </si>
  <si>
    <t>19Q1031001</t>
  </si>
  <si>
    <t xml:space="preserve">Trần </t>
  </si>
  <si>
    <t>Hiếu</t>
  </si>
  <si>
    <t>01.12.2001</t>
  </si>
  <si>
    <t>19Q1031002</t>
  </si>
  <si>
    <t xml:space="preserve">Bùi Phi </t>
  </si>
  <si>
    <t>Hồng</t>
  </si>
  <si>
    <t>26.03.1996</t>
  </si>
  <si>
    <t>19Q1031003</t>
  </si>
  <si>
    <t xml:space="preserve">Nguyễn A </t>
  </si>
  <si>
    <t>Ka</t>
  </si>
  <si>
    <t>21.08.2001</t>
  </si>
  <si>
    <t>19Q1031010</t>
  </si>
  <si>
    <t xml:space="preserve">Nguyễn Ngọc Thành </t>
  </si>
  <si>
    <t>Quang</t>
  </si>
  <si>
    <t>12.02.1994</t>
  </si>
  <si>
    <t>19Q1031009</t>
  </si>
  <si>
    <t xml:space="preserve">Nguyễn Hữu </t>
  </si>
  <si>
    <t>Xướng</t>
  </si>
  <si>
    <t>15.11.2001</t>
  </si>
  <si>
    <t>Phan Văn Hoàng</t>
  </si>
  <si>
    <t>Danh sách này gồm có 6 sinh viên./.</t>
  </si>
  <si>
    <t>Giảng viên: Trương Thị Hoa Mai</t>
  </si>
  <si>
    <t>HỌC PHẦN:  Toán cao cấp A2             SỐ TÍN CHỈ: 2</t>
  </si>
  <si>
    <t>Giảng viên: Nguyễn Văn Kiếm</t>
  </si>
  <si>
    <t>Học kỳ II - Năm học: 2019 - 2020</t>
  </si>
  <si>
    <t>Giảng viên: Đoàn Thị Lan</t>
  </si>
  <si>
    <t>HỌC PHẦN:  Cơ học ứng dụng           SỐ TÍN CHỈ: 2</t>
  </si>
  <si>
    <t>Giảng viên:  Nguyễn Trùng Dương</t>
  </si>
  <si>
    <t>HỌC PHẦN:  Khoa học môi trường đại cương           SỐ TÍN CHỈ: 2</t>
  </si>
  <si>
    <t>Giảng viên:  Hà Thị Ngọc Diệu</t>
  </si>
  <si>
    <t>HỌC PHẦN:  Toán chuyên ngành           SỐ TÍN CHỈ: 2</t>
  </si>
  <si>
    <t>Giảng viên:  Đoàn Quốc Khoa</t>
  </si>
  <si>
    <t>ĐIỂM KIỂM TRA ĐỊNH KỲ (M2 - HS3)</t>
  </si>
  <si>
    <t>ĐIỂM THI KẾT THÚC HỌC PHẦN (M3 - HS 6)</t>
  </si>
  <si>
    <t>HỌC PHẦN:  Những nguyên lý CB của CN Mác - lênin 2                SỐ TÍN CHỈ: 3</t>
  </si>
  <si>
    <t>HỌC PHẦN:  Vẽ kỹ thuật 1            SỐ TÍN CHỈ: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</si>
</sst>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11" xfId="0" applyNumberFormat="1" applyFont="1" applyFill="1" applyBorder="1" applyAlignment="1">
      <alignment/>
    </xf>
    <xf numFmtId="49" fontId="46" fillId="0" borderId="12" xfId="0" applyNumberFormat="1" applyFont="1" applyFill="1" applyBorder="1" applyAlignment="1">
      <alignment/>
    </xf>
    <xf numFmtId="0" fontId="46" fillId="0" borderId="13" xfId="0" applyFont="1" applyFill="1" applyBorder="1" applyAlignment="1">
      <alignment/>
    </xf>
    <xf numFmtId="49" fontId="46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14" fontId="47" fillId="0" borderId="10" xfId="0" applyNumberFormat="1" applyFont="1" applyFill="1" applyBorder="1" applyAlignment="1">
      <alignment/>
    </xf>
    <xf numFmtId="183" fontId="8" fillId="0" borderId="14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3" fontId="9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710937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1.710937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25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26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56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66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53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20</v>
      </c>
      <c r="H8" s="32"/>
      <c r="I8" s="33"/>
      <c r="J8" s="42" t="s">
        <v>18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10</v>
      </c>
      <c r="G10" s="24">
        <v>9</v>
      </c>
      <c r="H10" s="25">
        <v>8</v>
      </c>
      <c r="I10" s="24">
        <f aca="true" t="shared" si="0" ref="I10:I15">(H10+G10)/2</f>
        <v>8.5</v>
      </c>
      <c r="J10" s="23">
        <v>8</v>
      </c>
      <c r="K10" s="26">
        <f aca="true" t="shared" si="1" ref="K10:K15">ROUND((J10*7+I10*2+F10)/10,1)</f>
        <v>8.3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7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10</v>
      </c>
      <c r="G11" s="24">
        <v>9</v>
      </c>
      <c r="H11" s="25">
        <v>9</v>
      </c>
      <c r="I11" s="24">
        <f t="shared" si="0"/>
        <v>9</v>
      </c>
      <c r="J11" s="23">
        <v>8</v>
      </c>
      <c r="K11" s="26">
        <f t="shared" si="1"/>
        <v>8.4</v>
      </c>
      <c r="L11" s="25" t="str">
        <f t="shared" si="2"/>
        <v>B</v>
      </c>
      <c r="M11" s="27">
        <f t="shared" si="3"/>
        <v>3</v>
      </c>
      <c r="N11" s="7" t="str">
        <f t="shared" si="4"/>
        <v>KHÁ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8</v>
      </c>
      <c r="G12" s="24">
        <v>8</v>
      </c>
      <c r="H12" s="25">
        <v>8</v>
      </c>
      <c r="I12" s="24">
        <f t="shared" si="0"/>
        <v>8</v>
      </c>
      <c r="J12" s="23">
        <v>8</v>
      </c>
      <c r="K12" s="26">
        <f t="shared" si="1"/>
        <v>8</v>
      </c>
      <c r="L12" s="25" t="str">
        <f t="shared" si="2"/>
        <v>B</v>
      </c>
      <c r="M12" s="27">
        <f t="shared" si="3"/>
        <v>3</v>
      </c>
      <c r="N12" s="7" t="str">
        <f t="shared" si="4"/>
        <v>KHÁ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8</v>
      </c>
      <c r="G13" s="24">
        <v>8</v>
      </c>
      <c r="H13" s="25">
        <v>7</v>
      </c>
      <c r="I13" s="24">
        <f t="shared" si="0"/>
        <v>7.5</v>
      </c>
      <c r="J13" s="23">
        <v>8.5</v>
      </c>
      <c r="K13" s="26">
        <f t="shared" si="1"/>
        <v>8.3</v>
      </c>
      <c r="L13" s="25" t="str">
        <f t="shared" si="2"/>
        <v>B</v>
      </c>
      <c r="M13" s="27">
        <f t="shared" si="3"/>
        <v>3</v>
      </c>
      <c r="N13" s="7" t="str">
        <f t="shared" si="4"/>
        <v>KHÁ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10</v>
      </c>
      <c r="G14" s="24">
        <v>9</v>
      </c>
      <c r="H14" s="25">
        <v>8</v>
      </c>
      <c r="I14" s="24">
        <f t="shared" si="0"/>
        <v>8.5</v>
      </c>
      <c r="J14" s="23">
        <v>8</v>
      </c>
      <c r="K14" s="26">
        <f t="shared" si="1"/>
        <v>8.3</v>
      </c>
      <c r="L14" s="25" t="str">
        <f t="shared" si="2"/>
        <v>B</v>
      </c>
      <c r="M14" s="27">
        <f t="shared" si="3"/>
        <v>3</v>
      </c>
      <c r="N14" s="7" t="str">
        <f t="shared" si="4"/>
        <v>KHÁ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9</v>
      </c>
      <c r="G15" s="24">
        <v>7</v>
      </c>
      <c r="H15" s="25">
        <v>7</v>
      </c>
      <c r="I15" s="24">
        <f t="shared" si="0"/>
        <v>7</v>
      </c>
      <c r="J15" s="23">
        <v>9</v>
      </c>
      <c r="K15" s="26">
        <f t="shared" si="1"/>
        <v>8.6</v>
      </c>
      <c r="L15" s="25" t="str">
        <f t="shared" si="2"/>
        <v>A</v>
      </c>
      <c r="M15" s="27">
        <f t="shared" si="3"/>
        <v>4</v>
      </c>
      <c r="N15" s="7" t="str">
        <f t="shared" si="4"/>
        <v>GIỎI</v>
      </c>
      <c r="O15" s="2" t="str">
        <f t="shared" si="5"/>
        <v> ĐẠT</v>
      </c>
    </row>
    <row r="16" spans="2:10" ht="21.75" customHeight="1">
      <c r="B16" s="38" t="s">
        <v>52</v>
      </c>
      <c r="C16" s="38"/>
      <c r="D16" s="38"/>
      <c r="E16" s="38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5" t="s">
        <v>15</v>
      </c>
      <c r="F17" s="35"/>
      <c r="G17" s="35"/>
      <c r="H17" s="35" t="s">
        <v>16</v>
      </c>
      <c r="I17" s="35"/>
      <c r="J17" s="35"/>
      <c r="K17" s="14"/>
      <c r="L17" s="35" t="s">
        <v>21</v>
      </c>
      <c r="M17" s="35"/>
      <c r="N17" s="35"/>
    </row>
    <row r="18" spans="3:14" ht="15.75">
      <c r="C18" s="37"/>
      <c r="D18" s="37"/>
      <c r="E18" s="37"/>
      <c r="F18" s="1"/>
      <c r="H18" s="38"/>
      <c r="I18" s="38"/>
      <c r="J18" s="38"/>
      <c r="K18" s="38"/>
      <c r="L18" s="38"/>
      <c r="M18" s="38"/>
      <c r="N18" s="38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5" t="s">
        <v>51</v>
      </c>
      <c r="C22" s="35"/>
      <c r="D22" s="10"/>
      <c r="E22" s="35" t="s">
        <v>22</v>
      </c>
      <c r="F22" s="35"/>
      <c r="G22" s="35"/>
      <c r="H22" s="35" t="s">
        <v>23</v>
      </c>
      <c r="I22" s="35"/>
      <c r="J22" s="35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710937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8.140625" style="1" customWidth="1"/>
    <col min="15" max="15" width="11.0039062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25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26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56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54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55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20</v>
      </c>
      <c r="H8" s="32"/>
      <c r="I8" s="33"/>
      <c r="J8" s="42" t="s">
        <v>18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7</v>
      </c>
      <c r="G10" s="24">
        <v>4</v>
      </c>
      <c r="H10" s="25">
        <v>3</v>
      </c>
      <c r="I10" s="24">
        <f aca="true" t="shared" si="0" ref="I10:I15">(H10+G10)/2</f>
        <v>3.5</v>
      </c>
      <c r="J10" s="23">
        <v>5.5</v>
      </c>
      <c r="K10" s="26">
        <f aca="true" t="shared" si="1" ref="K10:K15">ROUND((J10*7+I10*2+F10)/10,1)</f>
        <v>5.3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D</v>
      </c>
      <c r="M10" s="27">
        <f aca="true" t="shared" si="3" ref="M10:M15">IF(L10="A",4,IF(L10="B",3,IF(L10="C",2,IF(L10="D",1,0))))</f>
        <v>1</v>
      </c>
      <c r="N10" s="7" t="str">
        <f aca="true" t="shared" si="4" ref="N10:N15">IF(L10="A","GIỎI",IF(L10="B","KHÁ",IF(L10="C","TB",IF(L10="D","TB YẾU","KÉM"))))</f>
        <v>TB YẾU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9</v>
      </c>
      <c r="G11" s="24">
        <v>5</v>
      </c>
      <c r="H11" s="25">
        <v>3</v>
      </c>
      <c r="I11" s="24">
        <f t="shared" si="0"/>
        <v>4</v>
      </c>
      <c r="J11" s="23">
        <v>5</v>
      </c>
      <c r="K11" s="26">
        <f t="shared" si="1"/>
        <v>5.2</v>
      </c>
      <c r="L11" s="25" t="str">
        <f t="shared" si="2"/>
        <v>D</v>
      </c>
      <c r="M11" s="27">
        <f t="shared" si="3"/>
        <v>1</v>
      </c>
      <c r="N11" s="7" t="str">
        <f t="shared" si="4"/>
        <v>TB YẾU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8</v>
      </c>
      <c r="G12" s="24">
        <v>6</v>
      </c>
      <c r="H12" s="25">
        <v>2</v>
      </c>
      <c r="I12" s="24">
        <f t="shared" si="0"/>
        <v>4</v>
      </c>
      <c r="J12" s="23">
        <v>5</v>
      </c>
      <c r="K12" s="26">
        <f t="shared" si="1"/>
        <v>5.1</v>
      </c>
      <c r="L12" s="25" t="str">
        <f t="shared" si="2"/>
        <v>D</v>
      </c>
      <c r="M12" s="27">
        <f t="shared" si="3"/>
        <v>1</v>
      </c>
      <c r="N12" s="7" t="str">
        <f t="shared" si="4"/>
        <v>TB YẾU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9</v>
      </c>
      <c r="G13" s="24">
        <v>5</v>
      </c>
      <c r="H13" s="25">
        <v>3</v>
      </c>
      <c r="I13" s="24">
        <f t="shared" si="0"/>
        <v>4</v>
      </c>
      <c r="J13" s="23">
        <v>4.5</v>
      </c>
      <c r="K13" s="26">
        <f t="shared" si="1"/>
        <v>4.9</v>
      </c>
      <c r="L13" s="25" t="str">
        <f t="shared" si="2"/>
        <v>D</v>
      </c>
      <c r="M13" s="27">
        <f t="shared" si="3"/>
        <v>1</v>
      </c>
      <c r="N13" s="7" t="str">
        <f t="shared" si="4"/>
        <v>TB YẾU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9</v>
      </c>
      <c r="G14" s="24">
        <v>6</v>
      </c>
      <c r="H14" s="25">
        <v>4</v>
      </c>
      <c r="I14" s="24">
        <f t="shared" si="0"/>
        <v>5</v>
      </c>
      <c r="J14" s="23">
        <v>5.5</v>
      </c>
      <c r="K14" s="26">
        <f t="shared" si="1"/>
        <v>5.8</v>
      </c>
      <c r="L14" s="25" t="str">
        <f t="shared" si="2"/>
        <v>C</v>
      </c>
      <c r="M14" s="27">
        <f t="shared" si="3"/>
        <v>2</v>
      </c>
      <c r="N14" s="7" t="str">
        <f t="shared" si="4"/>
        <v>TB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7</v>
      </c>
      <c r="G15" s="24">
        <v>6</v>
      </c>
      <c r="H15" s="25">
        <v>3</v>
      </c>
      <c r="I15" s="24">
        <f t="shared" si="0"/>
        <v>4.5</v>
      </c>
      <c r="J15" s="23">
        <v>5</v>
      </c>
      <c r="K15" s="26">
        <f t="shared" si="1"/>
        <v>5.1</v>
      </c>
      <c r="L15" s="25" t="str">
        <f t="shared" si="2"/>
        <v>D</v>
      </c>
      <c r="M15" s="27">
        <f t="shared" si="3"/>
        <v>1</v>
      </c>
      <c r="N15" s="7" t="str">
        <f t="shared" si="4"/>
        <v>TB YẾU</v>
      </c>
      <c r="O15" s="2" t="str">
        <f t="shared" si="5"/>
        <v> ĐẠT</v>
      </c>
    </row>
    <row r="16" spans="2:10" ht="21.75" customHeight="1">
      <c r="B16" s="38" t="s">
        <v>52</v>
      </c>
      <c r="C16" s="38"/>
      <c r="D16" s="38"/>
      <c r="E16" s="38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5" t="s">
        <v>15</v>
      </c>
      <c r="F17" s="35"/>
      <c r="G17" s="35"/>
      <c r="H17" s="35" t="s">
        <v>16</v>
      </c>
      <c r="I17" s="35"/>
      <c r="J17" s="35"/>
      <c r="K17" s="14"/>
      <c r="L17" s="35" t="s">
        <v>21</v>
      </c>
      <c r="M17" s="35"/>
      <c r="N17" s="35"/>
    </row>
    <row r="18" spans="3:14" ht="15.75">
      <c r="C18" s="37"/>
      <c r="D18" s="37"/>
      <c r="E18" s="37"/>
      <c r="F18" s="1"/>
      <c r="H18" s="38"/>
      <c r="I18" s="38"/>
      <c r="J18" s="38"/>
      <c r="K18" s="38"/>
      <c r="L18" s="38"/>
      <c r="M18" s="38"/>
      <c r="N18" s="38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5" t="s">
        <v>51</v>
      </c>
      <c r="C22" s="35"/>
      <c r="D22" s="10"/>
      <c r="E22" s="35" t="s">
        <v>22</v>
      </c>
      <c r="F22" s="35"/>
      <c r="G22" s="35"/>
      <c r="H22" s="35" t="s">
        <v>23</v>
      </c>
      <c r="I22" s="35"/>
      <c r="J22" s="35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35" right="0.24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8.8515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00390625" style="1" customWidth="1"/>
    <col min="15" max="15" width="11.0039062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25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26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56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58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59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20</v>
      </c>
      <c r="H8" s="32"/>
      <c r="I8" s="33"/>
      <c r="J8" s="42" t="s">
        <v>18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8</v>
      </c>
      <c r="G10" s="24">
        <v>8.5</v>
      </c>
      <c r="H10" s="25"/>
      <c r="I10" s="24">
        <f aca="true" t="shared" si="0" ref="I10:I15">G10</f>
        <v>8.5</v>
      </c>
      <c r="J10" s="23">
        <v>5</v>
      </c>
      <c r="K10" s="26">
        <f aca="true" t="shared" si="1" ref="K10:K15">ROUND((J10*7+I10*2+F10)/10,1)</f>
        <v>6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C</v>
      </c>
      <c r="M10" s="27">
        <f aca="true" t="shared" si="3" ref="M10:M15">IF(L10="A",4,IF(L10="B",3,IF(L10="C",2,IF(L10="D",1,0))))</f>
        <v>2</v>
      </c>
      <c r="N10" s="7" t="str">
        <f aca="true" t="shared" si="4" ref="N10:N15">IF(L10="A","GIỎI",IF(L10="B","KHÁ",IF(L10="C","TB",IF(L10="D","TB YẾU","KÉM"))))</f>
        <v>TB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10</v>
      </c>
      <c r="G11" s="24">
        <v>8.5</v>
      </c>
      <c r="H11" s="25"/>
      <c r="I11" s="24">
        <f t="shared" si="0"/>
        <v>8.5</v>
      </c>
      <c r="J11" s="23">
        <v>5</v>
      </c>
      <c r="K11" s="26">
        <f t="shared" si="1"/>
        <v>6.2</v>
      </c>
      <c r="L11" s="25" t="str">
        <f t="shared" si="2"/>
        <v>C</v>
      </c>
      <c r="M11" s="27">
        <f t="shared" si="3"/>
        <v>2</v>
      </c>
      <c r="N11" s="7" t="str">
        <f t="shared" si="4"/>
        <v>TB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9</v>
      </c>
      <c r="G12" s="24">
        <v>9</v>
      </c>
      <c r="H12" s="25"/>
      <c r="I12" s="24">
        <f t="shared" si="0"/>
        <v>9</v>
      </c>
      <c r="J12" s="23">
        <v>5</v>
      </c>
      <c r="K12" s="26">
        <f t="shared" si="1"/>
        <v>6.2</v>
      </c>
      <c r="L12" s="25" t="str">
        <f t="shared" si="2"/>
        <v>C</v>
      </c>
      <c r="M12" s="27">
        <f t="shared" si="3"/>
        <v>2</v>
      </c>
      <c r="N12" s="7" t="str">
        <f t="shared" si="4"/>
        <v>TB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9</v>
      </c>
      <c r="G13" s="24">
        <v>8.5</v>
      </c>
      <c r="H13" s="25"/>
      <c r="I13" s="24">
        <f t="shared" si="0"/>
        <v>8.5</v>
      </c>
      <c r="J13" s="23">
        <v>4.5</v>
      </c>
      <c r="K13" s="26">
        <f t="shared" si="1"/>
        <v>5.8</v>
      </c>
      <c r="L13" s="25" t="str">
        <f t="shared" si="2"/>
        <v>C</v>
      </c>
      <c r="M13" s="27">
        <f t="shared" si="3"/>
        <v>2</v>
      </c>
      <c r="N13" s="7" t="str">
        <f t="shared" si="4"/>
        <v>TB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10</v>
      </c>
      <c r="G14" s="24">
        <v>9</v>
      </c>
      <c r="H14" s="25"/>
      <c r="I14" s="24">
        <f t="shared" si="0"/>
        <v>9</v>
      </c>
      <c r="J14" s="23">
        <v>6</v>
      </c>
      <c r="K14" s="26">
        <f t="shared" si="1"/>
        <v>7</v>
      </c>
      <c r="L14" s="25" t="str">
        <f t="shared" si="2"/>
        <v>B</v>
      </c>
      <c r="M14" s="27">
        <f t="shared" si="3"/>
        <v>3</v>
      </c>
      <c r="N14" s="7" t="str">
        <f t="shared" si="4"/>
        <v>KHÁ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9</v>
      </c>
      <c r="G15" s="24">
        <v>6</v>
      </c>
      <c r="H15" s="25"/>
      <c r="I15" s="24">
        <f t="shared" si="0"/>
        <v>6</v>
      </c>
      <c r="J15" s="23">
        <v>5.5</v>
      </c>
      <c r="K15" s="26">
        <f t="shared" si="1"/>
        <v>6</v>
      </c>
      <c r="L15" s="25" t="str">
        <f t="shared" si="2"/>
        <v>C</v>
      </c>
      <c r="M15" s="27">
        <f t="shared" si="3"/>
        <v>2</v>
      </c>
      <c r="N15" s="7" t="str">
        <f t="shared" si="4"/>
        <v>TB</v>
      </c>
      <c r="O15" s="2" t="str">
        <f t="shared" si="5"/>
        <v> ĐẠT</v>
      </c>
    </row>
    <row r="16" spans="2:10" ht="21.75" customHeight="1">
      <c r="B16" s="38" t="s">
        <v>52</v>
      </c>
      <c r="C16" s="38"/>
      <c r="D16" s="38"/>
      <c r="E16" s="38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5" t="s">
        <v>15</v>
      </c>
      <c r="F17" s="35"/>
      <c r="G17" s="35"/>
      <c r="H17" s="35" t="s">
        <v>16</v>
      </c>
      <c r="I17" s="35"/>
      <c r="J17" s="35"/>
      <c r="K17" s="14"/>
      <c r="L17" s="35" t="s">
        <v>21</v>
      </c>
      <c r="M17" s="35"/>
      <c r="N17" s="35"/>
    </row>
    <row r="18" spans="3:14" ht="15.75">
      <c r="C18" s="37"/>
      <c r="D18" s="37"/>
      <c r="E18" s="37"/>
      <c r="F18" s="1"/>
      <c r="H18" s="38"/>
      <c r="I18" s="38"/>
      <c r="J18" s="38"/>
      <c r="K18" s="38"/>
      <c r="L18" s="38"/>
      <c r="M18" s="38"/>
      <c r="N18" s="38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5" t="s">
        <v>51</v>
      </c>
      <c r="C22" s="35"/>
      <c r="D22" s="10"/>
      <c r="E22" s="35" t="s">
        <v>22</v>
      </c>
      <c r="F22" s="35"/>
      <c r="G22" s="35"/>
      <c r="H22" s="35" t="s">
        <v>23</v>
      </c>
      <c r="I22" s="35"/>
      <c r="J22" s="35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27" right="0.1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8.8515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00390625" style="1" customWidth="1"/>
    <col min="15" max="15" width="11.0039062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25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26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56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60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61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20</v>
      </c>
      <c r="H8" s="32"/>
      <c r="I8" s="33"/>
      <c r="J8" s="42" t="s">
        <v>18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6</v>
      </c>
      <c r="G10" s="24">
        <v>6.5</v>
      </c>
      <c r="H10" s="25"/>
      <c r="I10" s="24">
        <f aca="true" t="shared" si="0" ref="I10:I15">G10</f>
        <v>6.5</v>
      </c>
      <c r="J10" s="23">
        <v>5.5</v>
      </c>
      <c r="K10" s="26">
        <f aca="true" t="shared" si="1" ref="K10:K15">ROUND((J10*7+I10*2+F10)/10,1)</f>
        <v>5.8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C</v>
      </c>
      <c r="M10" s="27">
        <f aca="true" t="shared" si="3" ref="M10:M15">IF(L10="A",4,IF(L10="B",3,IF(L10="C",2,IF(L10="D",1,0))))</f>
        <v>2</v>
      </c>
      <c r="N10" s="7" t="str">
        <f aca="true" t="shared" si="4" ref="N10:N15">IF(L10="A","GIỎI",IF(L10="B","KHÁ",IF(L10="C","TB",IF(L10="D","TB YẾU","KÉM"))))</f>
        <v>TB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8</v>
      </c>
      <c r="G11" s="24">
        <v>8</v>
      </c>
      <c r="H11" s="25"/>
      <c r="I11" s="24">
        <f t="shared" si="0"/>
        <v>8</v>
      </c>
      <c r="J11" s="23">
        <v>9</v>
      </c>
      <c r="K11" s="26">
        <f t="shared" si="1"/>
        <v>8.7</v>
      </c>
      <c r="L11" s="25" t="str">
        <f t="shared" si="2"/>
        <v>A</v>
      </c>
      <c r="M11" s="27">
        <f t="shared" si="3"/>
        <v>4</v>
      </c>
      <c r="N11" s="7" t="str">
        <f t="shared" si="4"/>
        <v>GIỎI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8</v>
      </c>
      <c r="G12" s="24">
        <v>7.5</v>
      </c>
      <c r="H12" s="25"/>
      <c r="I12" s="24">
        <f t="shared" si="0"/>
        <v>7.5</v>
      </c>
      <c r="J12" s="23">
        <v>8.5</v>
      </c>
      <c r="K12" s="26">
        <f t="shared" si="1"/>
        <v>8.3</v>
      </c>
      <c r="L12" s="25" t="str">
        <f t="shared" si="2"/>
        <v>B</v>
      </c>
      <c r="M12" s="27">
        <f t="shared" si="3"/>
        <v>3</v>
      </c>
      <c r="N12" s="7" t="str">
        <f t="shared" si="4"/>
        <v>KHÁ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7</v>
      </c>
      <c r="G13" s="24">
        <v>7.5</v>
      </c>
      <c r="H13" s="25"/>
      <c r="I13" s="24">
        <f t="shared" si="0"/>
        <v>7.5</v>
      </c>
      <c r="J13" s="23">
        <v>6</v>
      </c>
      <c r="K13" s="26">
        <f t="shared" si="1"/>
        <v>6.4</v>
      </c>
      <c r="L13" s="25" t="str">
        <f t="shared" si="2"/>
        <v>C</v>
      </c>
      <c r="M13" s="27">
        <f t="shared" si="3"/>
        <v>2</v>
      </c>
      <c r="N13" s="7" t="str">
        <f t="shared" si="4"/>
        <v>TB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8</v>
      </c>
      <c r="G14" s="24">
        <v>8</v>
      </c>
      <c r="H14" s="25"/>
      <c r="I14" s="24">
        <f t="shared" si="0"/>
        <v>8</v>
      </c>
      <c r="J14" s="23">
        <v>7.5</v>
      </c>
      <c r="K14" s="26">
        <f t="shared" si="1"/>
        <v>7.7</v>
      </c>
      <c r="L14" s="25" t="str">
        <f t="shared" si="2"/>
        <v>B</v>
      </c>
      <c r="M14" s="27">
        <f t="shared" si="3"/>
        <v>3</v>
      </c>
      <c r="N14" s="7" t="str">
        <f t="shared" si="4"/>
        <v>KHÁ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7</v>
      </c>
      <c r="G15" s="24">
        <v>6.5</v>
      </c>
      <c r="H15" s="25"/>
      <c r="I15" s="24">
        <f t="shared" si="0"/>
        <v>6.5</v>
      </c>
      <c r="J15" s="23">
        <v>6.5</v>
      </c>
      <c r="K15" s="26">
        <f t="shared" si="1"/>
        <v>6.6</v>
      </c>
      <c r="L15" s="25" t="str">
        <f t="shared" si="2"/>
        <v>C</v>
      </c>
      <c r="M15" s="27">
        <f t="shared" si="3"/>
        <v>2</v>
      </c>
      <c r="N15" s="7" t="str">
        <f t="shared" si="4"/>
        <v>TB</v>
      </c>
      <c r="O15" s="2" t="str">
        <f t="shared" si="5"/>
        <v> ĐẠT</v>
      </c>
    </row>
    <row r="16" spans="2:10" ht="21.75" customHeight="1">
      <c r="B16" s="38" t="s">
        <v>52</v>
      </c>
      <c r="C16" s="38"/>
      <c r="D16" s="38"/>
      <c r="E16" s="38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5" t="s">
        <v>15</v>
      </c>
      <c r="F17" s="35"/>
      <c r="G17" s="35"/>
      <c r="H17" s="35" t="s">
        <v>16</v>
      </c>
      <c r="I17" s="35"/>
      <c r="J17" s="35"/>
      <c r="K17" s="14"/>
      <c r="L17" s="35" t="s">
        <v>21</v>
      </c>
      <c r="M17" s="35"/>
      <c r="N17" s="35"/>
    </row>
    <row r="18" spans="3:14" ht="15.75">
      <c r="C18" s="37"/>
      <c r="D18" s="37"/>
      <c r="E18" s="37"/>
      <c r="F18" s="1"/>
      <c r="H18" s="38"/>
      <c r="I18" s="38"/>
      <c r="J18" s="38"/>
      <c r="K18" s="38"/>
      <c r="L18" s="38"/>
      <c r="M18" s="38"/>
      <c r="N18" s="38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5" t="s">
        <v>51</v>
      </c>
      <c r="C22" s="35"/>
      <c r="D22" s="10"/>
      <c r="E22" s="35" t="s">
        <v>22</v>
      </c>
      <c r="F22" s="35"/>
      <c r="G22" s="35"/>
      <c r="H22" s="35" t="s">
        <v>23</v>
      </c>
      <c r="I22" s="35"/>
      <c r="J22" s="35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31" right="0.22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5742187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00390625" style="1" customWidth="1"/>
    <col min="15" max="15" width="11.0039062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25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26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56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62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63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20</v>
      </c>
      <c r="H8" s="32"/>
      <c r="I8" s="33"/>
      <c r="J8" s="42" t="s">
        <v>18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7</v>
      </c>
      <c r="G10" s="24">
        <v>6</v>
      </c>
      <c r="H10" s="25">
        <v>9</v>
      </c>
      <c r="I10" s="24">
        <f aca="true" t="shared" si="0" ref="I10:I15">(H10+G10)/2</f>
        <v>7.5</v>
      </c>
      <c r="J10" s="23">
        <v>7</v>
      </c>
      <c r="K10" s="26">
        <f aca="true" t="shared" si="1" ref="K10:K15">ROUND((J10*7+I10*2+F10)/10,1)</f>
        <v>7.1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7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9</v>
      </c>
      <c r="G11" s="24">
        <v>5</v>
      </c>
      <c r="H11" s="25">
        <v>8</v>
      </c>
      <c r="I11" s="24">
        <f t="shared" si="0"/>
        <v>6.5</v>
      </c>
      <c r="J11" s="23">
        <v>7.5</v>
      </c>
      <c r="K11" s="26">
        <f t="shared" si="1"/>
        <v>7.5</v>
      </c>
      <c r="L11" s="25" t="str">
        <f t="shared" si="2"/>
        <v>B</v>
      </c>
      <c r="M11" s="27">
        <f t="shared" si="3"/>
        <v>3</v>
      </c>
      <c r="N11" s="7" t="str">
        <f t="shared" si="4"/>
        <v>KHÁ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8</v>
      </c>
      <c r="G12" s="24">
        <v>8</v>
      </c>
      <c r="H12" s="25">
        <v>9</v>
      </c>
      <c r="I12" s="24">
        <f t="shared" si="0"/>
        <v>8.5</v>
      </c>
      <c r="J12" s="23">
        <v>7.5</v>
      </c>
      <c r="K12" s="26">
        <f t="shared" si="1"/>
        <v>7.8</v>
      </c>
      <c r="L12" s="25" t="str">
        <f t="shared" si="2"/>
        <v>B</v>
      </c>
      <c r="M12" s="27">
        <f t="shared" si="3"/>
        <v>3</v>
      </c>
      <c r="N12" s="7" t="str">
        <f t="shared" si="4"/>
        <v>KHÁ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8</v>
      </c>
      <c r="G13" s="24">
        <v>6</v>
      </c>
      <c r="H13" s="25">
        <v>7</v>
      </c>
      <c r="I13" s="24">
        <f t="shared" si="0"/>
        <v>6.5</v>
      </c>
      <c r="J13" s="23">
        <v>7.5</v>
      </c>
      <c r="K13" s="26">
        <f t="shared" si="1"/>
        <v>7.4</v>
      </c>
      <c r="L13" s="25" t="str">
        <f t="shared" si="2"/>
        <v>B</v>
      </c>
      <c r="M13" s="27">
        <f t="shared" si="3"/>
        <v>3</v>
      </c>
      <c r="N13" s="7" t="str">
        <f t="shared" si="4"/>
        <v>KHÁ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9</v>
      </c>
      <c r="G14" s="24">
        <v>9</v>
      </c>
      <c r="H14" s="25">
        <v>9</v>
      </c>
      <c r="I14" s="24">
        <f t="shared" si="0"/>
        <v>9</v>
      </c>
      <c r="J14" s="23">
        <v>8</v>
      </c>
      <c r="K14" s="26">
        <f t="shared" si="1"/>
        <v>8.3</v>
      </c>
      <c r="L14" s="25" t="str">
        <f t="shared" si="2"/>
        <v>B</v>
      </c>
      <c r="M14" s="27">
        <f t="shared" si="3"/>
        <v>3</v>
      </c>
      <c r="N14" s="7" t="str">
        <f t="shared" si="4"/>
        <v>KHÁ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8</v>
      </c>
      <c r="G15" s="24">
        <v>5</v>
      </c>
      <c r="H15" s="25">
        <v>5</v>
      </c>
      <c r="I15" s="24">
        <f t="shared" si="0"/>
        <v>5</v>
      </c>
      <c r="J15" s="23">
        <v>7</v>
      </c>
      <c r="K15" s="26">
        <f t="shared" si="1"/>
        <v>6.7</v>
      </c>
      <c r="L15" s="25" t="str">
        <f t="shared" si="2"/>
        <v>C</v>
      </c>
      <c r="M15" s="27">
        <f t="shared" si="3"/>
        <v>2</v>
      </c>
      <c r="N15" s="7" t="str">
        <f t="shared" si="4"/>
        <v>TB</v>
      </c>
      <c r="O15" s="2" t="str">
        <f t="shared" si="5"/>
        <v> ĐẠT</v>
      </c>
    </row>
    <row r="16" spans="2:10" ht="21.75" customHeight="1">
      <c r="B16" s="38" t="s">
        <v>52</v>
      </c>
      <c r="C16" s="38"/>
      <c r="D16" s="38"/>
      <c r="E16" s="38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5" t="s">
        <v>15</v>
      </c>
      <c r="F17" s="35"/>
      <c r="G17" s="35"/>
      <c r="H17" s="35" t="s">
        <v>16</v>
      </c>
      <c r="I17" s="35"/>
      <c r="J17" s="35"/>
      <c r="K17" s="14"/>
      <c r="L17" s="35" t="s">
        <v>21</v>
      </c>
      <c r="M17" s="35"/>
      <c r="N17" s="35"/>
    </row>
    <row r="18" spans="3:14" ht="15.75">
      <c r="C18" s="37"/>
      <c r="D18" s="37"/>
      <c r="E18" s="37"/>
      <c r="F18" s="1"/>
      <c r="H18" s="38"/>
      <c r="I18" s="38"/>
      <c r="J18" s="38"/>
      <c r="K18" s="38"/>
      <c r="L18" s="38"/>
      <c r="M18" s="38"/>
      <c r="N18" s="38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5" t="s">
        <v>51</v>
      </c>
      <c r="C22" s="35"/>
      <c r="D22" s="10"/>
      <c r="E22" s="35" t="s">
        <v>22</v>
      </c>
      <c r="F22" s="35"/>
      <c r="G22" s="35"/>
      <c r="H22" s="35" t="s">
        <v>23</v>
      </c>
      <c r="I22" s="35"/>
      <c r="J22" s="35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26" right="0.26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8.8515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00390625" style="1" customWidth="1"/>
    <col min="15" max="15" width="11.00390625" style="1" customWidth="1"/>
    <col min="16" max="16384" width="9.140625" style="1" customWidth="1"/>
  </cols>
  <sheetData>
    <row r="1" spans="1:14" ht="15.75">
      <c r="A1" s="34" t="s">
        <v>1</v>
      </c>
      <c r="B1" s="34"/>
      <c r="C1" s="34"/>
      <c r="D1" s="34"/>
      <c r="E1" s="35" t="s">
        <v>7</v>
      </c>
      <c r="F1" s="35"/>
      <c r="G1" s="35"/>
      <c r="H1" s="35"/>
      <c r="I1" s="35"/>
      <c r="J1" s="35"/>
      <c r="K1" s="35"/>
      <c r="L1" s="35"/>
      <c r="M1" s="35"/>
      <c r="N1" s="35"/>
    </row>
    <row r="2" spans="1:14" ht="19.5" customHeight="1">
      <c r="A2" s="36" t="s">
        <v>2</v>
      </c>
      <c r="B2" s="36"/>
      <c r="C2" s="36"/>
      <c r="D2" s="36"/>
      <c r="E2" s="35" t="s">
        <v>25</v>
      </c>
      <c r="F2" s="35"/>
      <c r="G2" s="35"/>
      <c r="H2" s="35"/>
      <c r="I2" s="35"/>
      <c r="J2" s="35"/>
      <c r="K2" s="35"/>
      <c r="L2" s="35"/>
      <c r="M2" s="35"/>
      <c r="N2" s="35"/>
    </row>
    <row r="3" spans="5:14" ht="20.25" customHeight="1">
      <c r="E3" s="37" t="s">
        <v>26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8.75" customHeight="1">
      <c r="E4" s="35" t="s">
        <v>56</v>
      </c>
      <c r="F4" s="35"/>
      <c r="G4" s="35"/>
      <c r="H4" s="35"/>
      <c r="I4" s="35"/>
      <c r="J4" s="35"/>
      <c r="K4" s="35"/>
      <c r="L4" s="35"/>
      <c r="M4" s="35"/>
      <c r="N4" s="35"/>
    </row>
    <row r="5" spans="5:14" ht="18.75" customHeight="1">
      <c r="E5" s="39" t="s">
        <v>67</v>
      </c>
      <c r="F5" s="39"/>
      <c r="G5" s="39"/>
      <c r="H5" s="39"/>
      <c r="I5" s="39"/>
      <c r="J5" s="39"/>
      <c r="K5" s="39"/>
      <c r="L5" s="39"/>
      <c r="M5" s="39"/>
      <c r="N5" s="39"/>
    </row>
    <row r="6" spans="5:14" ht="15.75" customHeight="1">
      <c r="E6" s="39" t="s">
        <v>57</v>
      </c>
      <c r="F6" s="39"/>
      <c r="G6" s="39"/>
      <c r="H6" s="39"/>
      <c r="I6" s="39"/>
      <c r="J6" s="39"/>
      <c r="K6" s="39"/>
      <c r="L6" s="39"/>
      <c r="M6" s="39"/>
      <c r="N6" s="39"/>
    </row>
    <row r="7" ht="10.5" customHeight="1"/>
    <row r="8" spans="1:15" s="4" customFormat="1" ht="42" customHeight="1">
      <c r="A8" s="40" t="s">
        <v>0</v>
      </c>
      <c r="B8" s="40" t="s">
        <v>3</v>
      </c>
      <c r="C8" s="40" t="s">
        <v>4</v>
      </c>
      <c r="D8" s="40"/>
      <c r="E8" s="41" t="s">
        <v>5</v>
      </c>
      <c r="F8" s="42" t="s">
        <v>11</v>
      </c>
      <c r="G8" s="31" t="s">
        <v>64</v>
      </c>
      <c r="H8" s="32"/>
      <c r="I8" s="33"/>
      <c r="J8" s="42" t="s">
        <v>65</v>
      </c>
      <c r="K8" s="31" t="s">
        <v>10</v>
      </c>
      <c r="L8" s="32"/>
      <c r="M8" s="33"/>
      <c r="N8" s="44" t="s">
        <v>14</v>
      </c>
      <c r="O8" s="45"/>
    </row>
    <row r="9" spans="1:15" s="4" customFormat="1" ht="40.5" customHeight="1">
      <c r="A9" s="40"/>
      <c r="B9" s="40"/>
      <c r="C9" s="40"/>
      <c r="D9" s="40"/>
      <c r="E9" s="40"/>
      <c r="F9" s="43"/>
      <c r="G9" s="3" t="s">
        <v>17</v>
      </c>
      <c r="H9" s="6" t="s">
        <v>8</v>
      </c>
      <c r="I9" s="3" t="s">
        <v>9</v>
      </c>
      <c r="J9" s="43"/>
      <c r="K9" s="3" t="s">
        <v>12</v>
      </c>
      <c r="L9" s="3" t="s">
        <v>6</v>
      </c>
      <c r="M9" s="3" t="s">
        <v>13</v>
      </c>
      <c r="N9" s="46"/>
      <c r="O9" s="47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30">
        <v>8</v>
      </c>
      <c r="G10" s="30">
        <v>5</v>
      </c>
      <c r="H10" s="28"/>
      <c r="I10" s="29">
        <f aca="true" t="shared" si="0" ref="I10:I15">G10</f>
        <v>5</v>
      </c>
      <c r="J10" s="23">
        <v>5.5</v>
      </c>
      <c r="K10" s="26">
        <f aca="true" t="shared" si="1" ref="K10:K15">ROUND((J10*6+I10*3+F10)/10,1)</f>
        <v>5.6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C</v>
      </c>
      <c r="M10" s="27">
        <f aca="true" t="shared" si="3" ref="M10:M15">IF(L10="A",4,IF(L10="B",3,IF(L10="C",2,IF(L10="D",1,0))))</f>
        <v>2</v>
      </c>
      <c r="N10" s="7" t="str">
        <f aca="true" t="shared" si="4" ref="N10:N15">IF(L10="A","GIỎI",IF(L10="B","KHÁ",IF(L10="C","TB",IF(L10="D","TB YẾU","KÉM"))))</f>
        <v>TB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30">
        <v>10</v>
      </c>
      <c r="G11" s="30">
        <v>7.5</v>
      </c>
      <c r="H11" s="28"/>
      <c r="I11" s="29">
        <f t="shared" si="0"/>
        <v>7.5</v>
      </c>
      <c r="J11" s="23">
        <v>5</v>
      </c>
      <c r="K11" s="26">
        <f t="shared" si="1"/>
        <v>6.3</v>
      </c>
      <c r="L11" s="25" t="str">
        <f t="shared" si="2"/>
        <v>C</v>
      </c>
      <c r="M11" s="27">
        <f t="shared" si="3"/>
        <v>2</v>
      </c>
      <c r="N11" s="7" t="str">
        <f t="shared" si="4"/>
        <v>TB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30">
        <v>8</v>
      </c>
      <c r="G12" s="30">
        <v>8</v>
      </c>
      <c r="H12" s="28"/>
      <c r="I12" s="29">
        <f t="shared" si="0"/>
        <v>8</v>
      </c>
      <c r="J12" s="23">
        <v>7</v>
      </c>
      <c r="K12" s="26">
        <f t="shared" si="1"/>
        <v>7.4</v>
      </c>
      <c r="L12" s="25" t="str">
        <f t="shared" si="2"/>
        <v>B</v>
      </c>
      <c r="M12" s="27">
        <f t="shared" si="3"/>
        <v>3</v>
      </c>
      <c r="N12" s="7" t="str">
        <f t="shared" si="4"/>
        <v>KHÁ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30">
        <v>7</v>
      </c>
      <c r="G13" s="30">
        <v>6</v>
      </c>
      <c r="H13" s="28"/>
      <c r="I13" s="29">
        <f t="shared" si="0"/>
        <v>6</v>
      </c>
      <c r="J13" s="23">
        <v>5.5</v>
      </c>
      <c r="K13" s="26">
        <f t="shared" si="1"/>
        <v>5.8</v>
      </c>
      <c r="L13" s="25" t="str">
        <f t="shared" si="2"/>
        <v>C</v>
      </c>
      <c r="M13" s="27">
        <f t="shared" si="3"/>
        <v>2</v>
      </c>
      <c r="N13" s="7" t="str">
        <f t="shared" si="4"/>
        <v>TB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30">
        <v>9</v>
      </c>
      <c r="G14" s="30">
        <v>8</v>
      </c>
      <c r="H14" s="28"/>
      <c r="I14" s="29">
        <f t="shared" si="0"/>
        <v>8</v>
      </c>
      <c r="J14" s="23">
        <v>7</v>
      </c>
      <c r="K14" s="26">
        <f t="shared" si="1"/>
        <v>7.5</v>
      </c>
      <c r="L14" s="25" t="str">
        <f t="shared" si="2"/>
        <v>B</v>
      </c>
      <c r="M14" s="27">
        <f t="shared" si="3"/>
        <v>3</v>
      </c>
      <c r="N14" s="7" t="str">
        <f t="shared" si="4"/>
        <v>KHÁ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30">
        <v>9</v>
      </c>
      <c r="G15" s="30">
        <v>7.5</v>
      </c>
      <c r="H15" s="28"/>
      <c r="I15" s="29">
        <f t="shared" si="0"/>
        <v>7.5</v>
      </c>
      <c r="J15" s="23">
        <v>6.5</v>
      </c>
      <c r="K15" s="26">
        <f t="shared" si="1"/>
        <v>7.1</v>
      </c>
      <c r="L15" s="25" t="str">
        <f t="shared" si="2"/>
        <v>B</v>
      </c>
      <c r="M15" s="27">
        <f t="shared" si="3"/>
        <v>3</v>
      </c>
      <c r="N15" s="7" t="str">
        <f t="shared" si="4"/>
        <v>KHÁ</v>
      </c>
      <c r="O15" s="2" t="str">
        <f t="shared" si="5"/>
        <v> ĐẠT</v>
      </c>
    </row>
    <row r="16" spans="2:10" ht="21.75" customHeight="1">
      <c r="B16" s="38" t="s">
        <v>52</v>
      </c>
      <c r="C16" s="38"/>
      <c r="D16" s="38"/>
      <c r="E16" s="38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5" t="s">
        <v>15</v>
      </c>
      <c r="F17" s="35"/>
      <c r="G17" s="35"/>
      <c r="H17" s="35" t="s">
        <v>16</v>
      </c>
      <c r="I17" s="35"/>
      <c r="J17" s="35"/>
      <c r="K17" s="14"/>
      <c r="L17" s="35" t="s">
        <v>21</v>
      </c>
      <c r="M17" s="35"/>
      <c r="N17" s="35"/>
    </row>
    <row r="18" spans="3:14" ht="15.75">
      <c r="C18" s="37"/>
      <c r="D18" s="37"/>
      <c r="E18" s="37"/>
      <c r="F18" s="1"/>
      <c r="H18" s="38"/>
      <c r="I18" s="38"/>
      <c r="J18" s="38"/>
      <c r="K18" s="38"/>
      <c r="L18" s="38"/>
      <c r="M18" s="38"/>
      <c r="N18" s="38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5" t="s">
        <v>51</v>
      </c>
      <c r="C22" s="35"/>
      <c r="D22" s="10"/>
      <c r="E22" s="35" t="s">
        <v>22</v>
      </c>
      <c r="F22" s="35"/>
      <c r="G22" s="35"/>
      <c r="H22" s="35" t="s">
        <v>23</v>
      </c>
      <c r="I22" s="35"/>
      <c r="J22" s="35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28" right="0.21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9" sqref="H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2020-07-30T02:10:37Z</cp:lastPrinted>
  <dcterms:created xsi:type="dcterms:W3CDTF">2009-09-21T02:41:34Z</dcterms:created>
  <dcterms:modified xsi:type="dcterms:W3CDTF">2020-08-07T08:16:53Z</dcterms:modified>
  <cp:category/>
  <cp:version/>
  <cp:contentType/>
  <cp:contentStatus/>
</cp:coreProperties>
</file>