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4"/>
  </bookViews>
  <sheets>
    <sheet name="KTTC1" sheetId="1" r:id="rId1"/>
    <sheet name="KCNBTCT" sheetId="2" r:id="rId2"/>
    <sheet name="KTXD" sheetId="3" r:id="rId3"/>
    <sheet name="ULTruoc" sheetId="4" r:id="rId4"/>
    <sheet name="may XD" sheetId="5" r:id="rId5"/>
  </sheets>
  <definedNames/>
  <calcPr fullCalcOnLoad="1"/>
</workbook>
</file>

<file path=xl/sharedStrings.xml><?xml version="1.0" encoding="utf-8"?>
<sst xmlns="http://schemas.openxmlformats.org/spreadsheetml/2006/main" count="240" uniqueCount="62">
  <si>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</si>
  <si>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</si>
  <si>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</si>
  <si>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</si>
  <si>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</si>
  <si>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</si>
  <si>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</si>
  <si>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</si>
  <si>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</si>
  <si>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</si>
  <si>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</si>
  <si>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</si>
  <si>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</si>
  <si>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</si>
  <si>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</si>
  <si>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</si>
  <si>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</si>
  <si>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</si>
  <si>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THI KẾT THÚC HỌC PHẦN (M3 - HS 7)</t>
  </si>
  <si>
    <t>Xác nhận của Phòng ĐT - KHCN</t>
  </si>
  <si>
    <t>ĐIỂM KIỂM TRA ĐỊNH KỲ (M2 - HS2)</t>
  </si>
  <si>
    <t>Người dò điểm</t>
  </si>
  <si>
    <t>16Q102106</t>
  </si>
  <si>
    <t>Nguyễn Thị</t>
  </si>
  <si>
    <t>Hà</t>
  </si>
  <si>
    <t>23.10.1998</t>
  </si>
  <si>
    <t>16Q102102</t>
  </si>
  <si>
    <t>Trần Quốc</t>
  </si>
  <si>
    <t>Hữu</t>
  </si>
  <si>
    <t>09.11.1997</t>
  </si>
  <si>
    <t>16Q102103</t>
  </si>
  <si>
    <t>Trương Thế</t>
  </si>
  <si>
    <t>Linh</t>
  </si>
  <si>
    <t>25.01.1998</t>
  </si>
  <si>
    <t>Minh</t>
  </si>
  <si>
    <t>16Q102105</t>
  </si>
  <si>
    <t>Phạm Ngọc</t>
  </si>
  <si>
    <t>Hà Thị Ngọc Diệu</t>
  </si>
  <si>
    <t>Nguyễn Thị Thi</t>
  </si>
  <si>
    <t>Nguyễn Ngọc Thủy Tiên</t>
  </si>
  <si>
    <t>NIÊN KHÓA: 2016 - 2021</t>
  </si>
  <si>
    <t>LỚP: KỸ THUẬT CÔNG TRÌNH XÂY DỰNG K8</t>
  </si>
  <si>
    <t>14.03.1998</t>
  </si>
  <si>
    <t>Danh sách này gồm có 4 sinh viên./.</t>
  </si>
  <si>
    <t>Học kỳ I- Năm học: 2019 - 2020</t>
  </si>
  <si>
    <t>Phăn Văn Hoàng</t>
  </si>
  <si>
    <t>Giảng viên:  Phạm Văn Lê Cường</t>
  </si>
  <si>
    <t>HỌC PHẦN: Kết cấu bê tông ứng lực trước     SỐ TÍN CHỈ: 2</t>
  </si>
  <si>
    <t>Giảng viên:  Nguyễn Thị Tuyết Mai</t>
  </si>
  <si>
    <t>Giảng viên:  Lê Tuấn Vũ</t>
  </si>
  <si>
    <t>ĐIỂM KIỂM TRA ĐỊNH KỲ (M2 - HS3)</t>
  </si>
  <si>
    <t>ĐIỂM THI KẾT THÚC HỌC PHẦN (M3 - HS6)</t>
  </si>
  <si>
    <t>Giảng viên:  Ngô Nữ Hà Ni</t>
  </si>
  <si>
    <t>HỌC PHẦN: Kỹ thuật thi công 1 và đồ án    SỐ TÍN CHỈ: 3</t>
  </si>
  <si>
    <t>HỌC PHẦN: Kết cấu nhà bê tông cốt thép và đồ án      SỐ TÍN CHỈ: 4</t>
  </si>
  <si>
    <t>ĐA M 2.2</t>
  </si>
  <si>
    <t>ĐIỂM KIỂM TRA ĐỊNH KỲ (M2 - HS4)</t>
  </si>
  <si>
    <t>ĐIỂM THI KẾT THÚC HỌC PHẦN (M3 - HS5)</t>
  </si>
  <si>
    <t>HỌC PHẦN: Kinh tế xây dựng     SỐ TÍN CHỈ: 3</t>
  </si>
  <si>
    <t>Giảng viên:  Hồ Sỹ Cảnh</t>
  </si>
  <si>
    <t>HỌC PHẦN: Máy xây dựng                   SỐ TÍN CHỈ: 2</t>
  </si>
  <si>
    <t>Học kỳ I - Năm học: 2019 - 2020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</si>
</sst>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83" fontId="43" fillId="32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/>
    </xf>
    <xf numFmtId="183" fontId="4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800100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800100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800100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800100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800100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800100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800100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800100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0" sqref="K10:K13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3.421875" style="1" customWidth="1"/>
    <col min="4" max="4" width="6.8515625" style="1" customWidth="1"/>
    <col min="5" max="5" width="12.421875" style="12" customWidth="1"/>
    <col min="6" max="6" width="9.7109375" style="12" customWidth="1"/>
    <col min="7" max="7" width="7.57421875" style="1" customWidth="1"/>
    <col min="8" max="8" width="7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28" t="s">
        <v>1</v>
      </c>
      <c r="B1" s="28"/>
      <c r="C1" s="28"/>
      <c r="D1" s="28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30" t="s">
        <v>2</v>
      </c>
      <c r="B2" s="30"/>
      <c r="C2" s="30"/>
      <c r="D2" s="30"/>
      <c r="E2" s="29" t="s">
        <v>41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1" t="s">
        <v>40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9" t="s">
        <v>44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2" t="s">
        <v>53</v>
      </c>
      <c r="F5" s="32"/>
      <c r="G5" s="32"/>
      <c r="H5" s="32"/>
      <c r="I5" s="32"/>
      <c r="J5" s="32"/>
      <c r="K5" s="32"/>
      <c r="L5" s="32"/>
      <c r="M5" s="32"/>
      <c r="N5" s="32"/>
    </row>
    <row r="6" spans="5:14" ht="15.75" customHeight="1">
      <c r="E6" s="32" t="s">
        <v>52</v>
      </c>
      <c r="F6" s="32"/>
      <c r="G6" s="32"/>
      <c r="H6" s="32"/>
      <c r="I6" s="32"/>
      <c r="J6" s="32"/>
      <c r="K6" s="32"/>
      <c r="L6" s="32"/>
      <c r="M6" s="32"/>
      <c r="N6" s="32"/>
    </row>
    <row r="7" ht="10.5" customHeight="1"/>
    <row r="8" spans="1:15" s="4" customFormat="1" ht="42" customHeight="1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56</v>
      </c>
      <c r="H8" s="38"/>
      <c r="I8" s="39"/>
      <c r="J8" s="35" t="s">
        <v>57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>
      <c r="A9" s="33"/>
      <c r="B9" s="33"/>
      <c r="C9" s="33"/>
      <c r="D9" s="33"/>
      <c r="E9" s="33"/>
      <c r="F9" s="36"/>
      <c r="G9" s="3" t="s">
        <v>17</v>
      </c>
      <c r="H9" s="6" t="s">
        <v>55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75" customHeight="1">
      <c r="A10" s="8">
        <v>1</v>
      </c>
      <c r="B10" s="16" t="s">
        <v>22</v>
      </c>
      <c r="C10" s="17" t="s">
        <v>23</v>
      </c>
      <c r="D10" s="18" t="s">
        <v>24</v>
      </c>
      <c r="E10" s="26" t="s">
        <v>25</v>
      </c>
      <c r="F10" s="21">
        <v>10</v>
      </c>
      <c r="G10" s="21">
        <v>9</v>
      </c>
      <c r="H10" s="21">
        <v>8</v>
      </c>
      <c r="I10" s="13">
        <f>(H10*3+G10)/4</f>
        <v>8.25</v>
      </c>
      <c r="J10" s="13">
        <v>7.5</v>
      </c>
      <c r="K10" s="22">
        <f>ROUND((J10*5+I10*4+F10)/10,1)</f>
        <v>8.1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4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25" customFormat="1" ht="24.75" customHeight="1">
      <c r="A11" s="8">
        <v>2</v>
      </c>
      <c r="B11" s="16" t="s">
        <v>26</v>
      </c>
      <c r="C11" s="17" t="s">
        <v>27</v>
      </c>
      <c r="D11" s="18" t="s">
        <v>28</v>
      </c>
      <c r="E11" s="26" t="s">
        <v>29</v>
      </c>
      <c r="F11" s="21">
        <v>7</v>
      </c>
      <c r="G11" s="21">
        <v>8</v>
      </c>
      <c r="H11" s="21">
        <v>7</v>
      </c>
      <c r="I11" s="13">
        <f>(H11*3+G11)/4</f>
        <v>7.25</v>
      </c>
      <c r="J11" s="13">
        <v>7</v>
      </c>
      <c r="K11" s="22">
        <f>ROUND((J11*5+I11*4+F11)/10,1)</f>
        <v>7.1</v>
      </c>
      <c r="L11" s="23" t="str">
        <f>IF(K11&gt;=8.5,"A",IF(K11&gt;=7,"B",IF(K11&gt;=5.5,"C",IF(K11&gt;=4,"D",IF(AND(K11&lt;4,K11&gt;=0),"F",IF(AND(F11="",I11="",J11=""),"I",IF(OR(F11&lt;&gt;"",I11&lt;&gt;"",J11&lt;&gt;""),"X","R")))))))</f>
        <v>B</v>
      </c>
      <c r="M11" s="24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25" customFormat="1" ht="24.75" customHeight="1">
      <c r="A12" s="8">
        <v>3</v>
      </c>
      <c r="B12" s="16" t="s">
        <v>30</v>
      </c>
      <c r="C12" s="17" t="s">
        <v>31</v>
      </c>
      <c r="D12" s="18" t="s">
        <v>32</v>
      </c>
      <c r="E12" s="26" t="s">
        <v>33</v>
      </c>
      <c r="F12" s="21">
        <v>10</v>
      </c>
      <c r="G12" s="21">
        <v>9</v>
      </c>
      <c r="H12" s="21">
        <v>8</v>
      </c>
      <c r="I12" s="13">
        <f>(H12*3+G12)/4</f>
        <v>8.25</v>
      </c>
      <c r="J12" s="13">
        <v>7.5</v>
      </c>
      <c r="K12" s="22">
        <f>ROUND((J12*5+I12*4+F12)/10,1)</f>
        <v>8.1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75" customHeight="1">
      <c r="A13" s="8">
        <v>4</v>
      </c>
      <c r="B13" s="16" t="s">
        <v>35</v>
      </c>
      <c r="C13" s="17" t="s">
        <v>36</v>
      </c>
      <c r="D13" s="18" t="s">
        <v>34</v>
      </c>
      <c r="E13" s="26" t="s">
        <v>42</v>
      </c>
      <c r="F13" s="21">
        <v>9</v>
      </c>
      <c r="G13" s="21">
        <v>9</v>
      </c>
      <c r="H13" s="21">
        <v>8.5</v>
      </c>
      <c r="I13" s="13">
        <f>(H13*3+G13)/4</f>
        <v>8.625</v>
      </c>
      <c r="J13" s="13">
        <v>7.5</v>
      </c>
      <c r="K13" s="22">
        <f>ROUND((J13*5+I13*4+F13)/10,1)</f>
        <v>8.1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4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2:10" ht="15.75">
      <c r="B14" s="44" t="s">
        <v>43</v>
      </c>
      <c r="C14" s="44"/>
      <c r="D14" s="44"/>
      <c r="E14" s="44"/>
      <c r="F14" s="14"/>
      <c r="G14" s="15"/>
      <c r="H14" s="15"/>
      <c r="I14" s="15"/>
      <c r="J14" s="15"/>
    </row>
    <row r="15" spans="2:14" ht="15.75">
      <c r="B15" s="45" t="s">
        <v>19</v>
      </c>
      <c r="C15" s="45"/>
      <c r="D15" s="45"/>
      <c r="E15" s="29" t="s">
        <v>15</v>
      </c>
      <c r="F15" s="29"/>
      <c r="G15" s="29"/>
      <c r="H15" s="29" t="s">
        <v>16</v>
      </c>
      <c r="I15" s="29"/>
      <c r="J15" s="29"/>
      <c r="K15" s="19"/>
      <c r="L15" s="29" t="s">
        <v>21</v>
      </c>
      <c r="M15" s="29"/>
      <c r="N15" s="29"/>
    </row>
    <row r="16" spans="3:14" ht="15.75">
      <c r="C16" s="31"/>
      <c r="D16" s="31"/>
      <c r="E16" s="31"/>
      <c r="F16" s="1"/>
      <c r="H16" s="44"/>
      <c r="I16" s="44"/>
      <c r="J16" s="44"/>
      <c r="K16" s="44"/>
      <c r="L16" s="44"/>
      <c r="M16" s="44"/>
      <c r="N16" s="44"/>
    </row>
    <row r="17" spans="3:6" ht="15.75">
      <c r="C17" s="20"/>
      <c r="F17" s="1"/>
    </row>
    <row r="18" ht="15.75">
      <c r="F18" s="1"/>
    </row>
    <row r="19" ht="15.75">
      <c r="F19" s="1"/>
    </row>
    <row r="20" spans="2:14" ht="15.75">
      <c r="B20" s="29" t="s">
        <v>45</v>
      </c>
      <c r="C20" s="29"/>
      <c r="D20" s="11"/>
      <c r="E20" s="29" t="s">
        <v>37</v>
      </c>
      <c r="F20" s="29"/>
      <c r="G20" s="29"/>
      <c r="H20" s="29" t="s">
        <v>38</v>
      </c>
      <c r="I20" s="29"/>
      <c r="J20" s="29"/>
      <c r="K20" s="11"/>
      <c r="L20" s="19" t="s">
        <v>39</v>
      </c>
      <c r="M20" s="19"/>
      <c r="N20" s="19"/>
    </row>
    <row r="21" spans="2:13" ht="15.7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sheetProtection/>
  <mergeCells count="28">
    <mergeCell ref="C16:E16"/>
    <mergeCell ref="H16:J16"/>
    <mergeCell ref="K16:N16"/>
    <mergeCell ref="B20:C20"/>
    <mergeCell ref="E20:G20"/>
    <mergeCell ref="H20:J20"/>
    <mergeCell ref="N8:O9"/>
    <mergeCell ref="B14:E14"/>
    <mergeCell ref="B15:D15"/>
    <mergeCell ref="E15:G15"/>
    <mergeCell ref="H15:J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7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3.421875" style="1" customWidth="1"/>
    <col min="4" max="4" width="6.8515625" style="1" customWidth="1"/>
    <col min="5" max="5" width="12.421875" style="12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28" t="s">
        <v>1</v>
      </c>
      <c r="B1" s="28"/>
      <c r="C1" s="28"/>
      <c r="D1" s="28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30" t="s">
        <v>2</v>
      </c>
      <c r="B2" s="30"/>
      <c r="C2" s="30"/>
      <c r="D2" s="30"/>
      <c r="E2" s="29" t="s">
        <v>41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1" t="s">
        <v>40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9" t="s">
        <v>44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2" t="s">
        <v>54</v>
      </c>
      <c r="F5" s="32"/>
      <c r="G5" s="32"/>
      <c r="H5" s="32"/>
      <c r="I5" s="32"/>
      <c r="J5" s="32"/>
      <c r="K5" s="32"/>
      <c r="L5" s="32"/>
      <c r="M5" s="32"/>
      <c r="N5" s="32"/>
    </row>
    <row r="6" spans="5:14" ht="15.75" customHeight="1">
      <c r="E6" s="32" t="s">
        <v>46</v>
      </c>
      <c r="F6" s="32"/>
      <c r="G6" s="32"/>
      <c r="H6" s="32"/>
      <c r="I6" s="32"/>
      <c r="J6" s="32"/>
      <c r="K6" s="32"/>
      <c r="L6" s="32"/>
      <c r="M6" s="32"/>
      <c r="N6" s="32"/>
    </row>
    <row r="7" ht="10.5" customHeight="1"/>
    <row r="8" spans="1:15" s="4" customFormat="1" ht="42" customHeight="1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50</v>
      </c>
      <c r="H8" s="38"/>
      <c r="I8" s="39"/>
      <c r="J8" s="35" t="s">
        <v>51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>
      <c r="A9" s="33"/>
      <c r="B9" s="33"/>
      <c r="C9" s="33"/>
      <c r="D9" s="33"/>
      <c r="E9" s="33"/>
      <c r="F9" s="36"/>
      <c r="G9" s="3" t="s">
        <v>17</v>
      </c>
      <c r="H9" s="6" t="s">
        <v>8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75" customHeight="1">
      <c r="A10" s="8">
        <v>1</v>
      </c>
      <c r="B10" s="16" t="s">
        <v>22</v>
      </c>
      <c r="C10" s="17" t="s">
        <v>23</v>
      </c>
      <c r="D10" s="18" t="s">
        <v>24</v>
      </c>
      <c r="E10" s="26" t="s">
        <v>25</v>
      </c>
      <c r="F10" s="21">
        <v>8.5</v>
      </c>
      <c r="G10" s="21">
        <v>8.3</v>
      </c>
      <c r="H10" s="21"/>
      <c r="I10" s="13">
        <f>G10</f>
        <v>8.3</v>
      </c>
      <c r="J10" s="13">
        <v>8</v>
      </c>
      <c r="K10" s="22">
        <f>ROUND((J10*6+I10*3+F10)/10,1)</f>
        <v>8.1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4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25" customFormat="1" ht="24.75" customHeight="1">
      <c r="A11" s="8">
        <v>2</v>
      </c>
      <c r="B11" s="16" t="s">
        <v>26</v>
      </c>
      <c r="C11" s="17" t="s">
        <v>27</v>
      </c>
      <c r="D11" s="18" t="s">
        <v>28</v>
      </c>
      <c r="E11" s="26" t="s">
        <v>29</v>
      </c>
      <c r="F11" s="21">
        <v>8</v>
      </c>
      <c r="G11" s="21">
        <v>6.6</v>
      </c>
      <c r="H11" s="21"/>
      <c r="I11" s="13">
        <f>G11</f>
        <v>6.6</v>
      </c>
      <c r="J11" s="13">
        <v>3</v>
      </c>
      <c r="K11" s="22">
        <f>ROUND((J11*6+I11*3+F11)/10,1)</f>
        <v>4.6</v>
      </c>
      <c r="L11" s="23" t="str">
        <f>IF(K11&gt;=8.5,"A",IF(K11&gt;=7,"B",IF(K11&gt;=5.5,"C",IF(K11&gt;=4,"D",IF(AND(K11&lt;4,K11&gt;=0),"F",IF(AND(F11="",I11="",J11=""),"I",IF(OR(F11&lt;&gt;"",I11&lt;&gt;"",J11&lt;&gt;""),"X","R")))))))</f>
        <v>D</v>
      </c>
      <c r="M11" s="24">
        <f>IF(L11="A",4,IF(L11="B",3,IF(L11="C",2,IF(L11="D",1,0))))</f>
        <v>1</v>
      </c>
      <c r="N11" s="7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s="25" customFormat="1" ht="24.75" customHeight="1">
      <c r="A12" s="8">
        <v>3</v>
      </c>
      <c r="B12" s="16" t="s">
        <v>30</v>
      </c>
      <c r="C12" s="17" t="s">
        <v>31</v>
      </c>
      <c r="D12" s="18" t="s">
        <v>32</v>
      </c>
      <c r="E12" s="26" t="s">
        <v>33</v>
      </c>
      <c r="F12" s="21">
        <v>8.5</v>
      </c>
      <c r="G12" s="21">
        <v>8</v>
      </c>
      <c r="H12" s="21"/>
      <c r="I12" s="13">
        <f>G12</f>
        <v>8</v>
      </c>
      <c r="J12" s="13">
        <v>7</v>
      </c>
      <c r="K12" s="22">
        <f>ROUND((J12*6+I12*3+F12)/10,1)</f>
        <v>7.5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75" customHeight="1">
      <c r="A13" s="8">
        <v>4</v>
      </c>
      <c r="B13" s="16" t="s">
        <v>35</v>
      </c>
      <c r="C13" s="17" t="s">
        <v>36</v>
      </c>
      <c r="D13" s="18" t="s">
        <v>34</v>
      </c>
      <c r="E13" s="26" t="s">
        <v>42</v>
      </c>
      <c r="F13" s="21">
        <v>8</v>
      </c>
      <c r="G13" s="21">
        <v>8.7</v>
      </c>
      <c r="H13" s="21"/>
      <c r="I13" s="13">
        <f>G13</f>
        <v>8.7</v>
      </c>
      <c r="J13" s="13">
        <v>8</v>
      </c>
      <c r="K13" s="22">
        <f>ROUND((J13*6+I13*3+F13)/10,1)</f>
        <v>8.2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4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2:10" ht="15.75">
      <c r="B14" s="44" t="s">
        <v>43</v>
      </c>
      <c r="C14" s="44"/>
      <c r="D14" s="44"/>
      <c r="E14" s="44"/>
      <c r="F14" s="14"/>
      <c r="G14" s="15"/>
      <c r="H14" s="15"/>
      <c r="I14" s="15"/>
      <c r="J14" s="15"/>
    </row>
    <row r="15" spans="2:14" ht="15.75">
      <c r="B15" s="45" t="s">
        <v>19</v>
      </c>
      <c r="C15" s="45"/>
      <c r="D15" s="45"/>
      <c r="E15" s="29" t="s">
        <v>15</v>
      </c>
      <c r="F15" s="29"/>
      <c r="G15" s="29"/>
      <c r="H15" s="29" t="s">
        <v>16</v>
      </c>
      <c r="I15" s="29"/>
      <c r="J15" s="29"/>
      <c r="K15" s="19"/>
      <c r="L15" s="29" t="s">
        <v>21</v>
      </c>
      <c r="M15" s="29"/>
      <c r="N15" s="29"/>
    </row>
    <row r="16" spans="3:14" ht="15.75">
      <c r="C16" s="31"/>
      <c r="D16" s="31"/>
      <c r="E16" s="31"/>
      <c r="F16" s="1"/>
      <c r="H16" s="44"/>
      <c r="I16" s="44"/>
      <c r="J16" s="44"/>
      <c r="K16" s="44"/>
      <c r="L16" s="44"/>
      <c r="M16" s="44"/>
      <c r="N16" s="44"/>
    </row>
    <row r="17" spans="3:6" ht="15.75">
      <c r="C17" s="20"/>
      <c r="F17" s="1"/>
    </row>
    <row r="18" ht="15.75">
      <c r="F18" s="1"/>
    </row>
    <row r="19" ht="15.75">
      <c r="F19" s="1"/>
    </row>
    <row r="20" spans="2:14" ht="15.75">
      <c r="B20" s="29" t="s">
        <v>45</v>
      </c>
      <c r="C20" s="29"/>
      <c r="D20" s="11"/>
      <c r="E20" s="29" t="s">
        <v>37</v>
      </c>
      <c r="F20" s="29"/>
      <c r="G20" s="29"/>
      <c r="H20" s="29" t="s">
        <v>38</v>
      </c>
      <c r="I20" s="29"/>
      <c r="J20" s="29"/>
      <c r="K20" s="11"/>
      <c r="L20" s="19" t="s">
        <v>39</v>
      </c>
      <c r="M20" s="19"/>
      <c r="N20" s="19"/>
    </row>
    <row r="21" spans="2:13" ht="15.7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sheetProtection/>
  <mergeCells count="28">
    <mergeCell ref="B14:E14"/>
    <mergeCell ref="E15:G15"/>
    <mergeCell ref="H15:J15"/>
    <mergeCell ref="L15:N15"/>
    <mergeCell ref="C16:E16"/>
    <mergeCell ref="H16:J16"/>
    <mergeCell ref="K16:N16"/>
    <mergeCell ref="B15:D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20:G20"/>
    <mergeCell ref="H20:J20"/>
    <mergeCell ref="B20:C20"/>
    <mergeCell ref="A1:D1"/>
    <mergeCell ref="E1:N1"/>
    <mergeCell ref="A2:D2"/>
    <mergeCell ref="E2:N2"/>
    <mergeCell ref="E3:N3"/>
    <mergeCell ref="E4:N4"/>
  </mergeCells>
  <printOptions/>
  <pageMargins left="0.2" right="0.2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0" sqref="K10:K13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3.421875" style="1" customWidth="1"/>
    <col min="4" max="4" width="6.8515625" style="1" customWidth="1"/>
    <col min="5" max="5" width="12.421875" style="12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28" t="s">
        <v>1</v>
      </c>
      <c r="B1" s="28"/>
      <c r="C1" s="28"/>
      <c r="D1" s="28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30" t="s">
        <v>2</v>
      </c>
      <c r="B2" s="30"/>
      <c r="C2" s="30"/>
      <c r="D2" s="30"/>
      <c r="E2" s="29" t="s">
        <v>41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1" t="s">
        <v>40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9" t="s">
        <v>44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2" t="s">
        <v>58</v>
      </c>
      <c r="F5" s="32"/>
      <c r="G5" s="32"/>
      <c r="H5" s="32"/>
      <c r="I5" s="32"/>
      <c r="J5" s="32"/>
      <c r="K5" s="32"/>
      <c r="L5" s="32"/>
      <c r="M5" s="32"/>
      <c r="N5" s="32"/>
    </row>
    <row r="6" spans="5:14" ht="15.75" customHeight="1">
      <c r="E6" s="32" t="s">
        <v>49</v>
      </c>
      <c r="F6" s="32"/>
      <c r="G6" s="32"/>
      <c r="H6" s="32"/>
      <c r="I6" s="32"/>
      <c r="J6" s="32"/>
      <c r="K6" s="32"/>
      <c r="L6" s="32"/>
      <c r="M6" s="32"/>
      <c r="N6" s="32"/>
    </row>
    <row r="7" ht="10.5" customHeight="1"/>
    <row r="8" spans="1:15" s="4" customFormat="1" ht="42" customHeight="1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50</v>
      </c>
      <c r="H8" s="38"/>
      <c r="I8" s="39"/>
      <c r="J8" s="35" t="s">
        <v>51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>
      <c r="A9" s="33"/>
      <c r="B9" s="33"/>
      <c r="C9" s="33"/>
      <c r="D9" s="33"/>
      <c r="E9" s="33"/>
      <c r="F9" s="36"/>
      <c r="G9" s="3" t="s">
        <v>17</v>
      </c>
      <c r="H9" s="6" t="s">
        <v>8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75" customHeight="1">
      <c r="A10" s="8">
        <v>1</v>
      </c>
      <c r="B10" s="16" t="s">
        <v>22</v>
      </c>
      <c r="C10" s="17" t="s">
        <v>23</v>
      </c>
      <c r="D10" s="18" t="s">
        <v>24</v>
      </c>
      <c r="E10" s="26" t="s">
        <v>25</v>
      </c>
      <c r="F10" s="21">
        <v>8</v>
      </c>
      <c r="G10" s="21">
        <v>7</v>
      </c>
      <c r="H10" s="21"/>
      <c r="I10" s="13">
        <f>G10</f>
        <v>7</v>
      </c>
      <c r="J10" s="13">
        <v>6</v>
      </c>
      <c r="K10" s="22">
        <f>ROUND((J10*6+I10*3+F10)/10,1)</f>
        <v>6.5</v>
      </c>
      <c r="L10" s="23" t="str">
        <f>IF(K10&gt;=8.5,"A",IF(K10&gt;=7,"B",IF(K10&gt;=5.5,"C",IF(K10&gt;=4,"D",IF(AND(K10&lt;4,K10&gt;=0),"F",IF(AND(F10="",I10="",J10=""),"I",IF(OR(F10&lt;&gt;"",I10&lt;&gt;"",J10&lt;&gt;""),"X","R")))))))</f>
        <v>C</v>
      </c>
      <c r="M10" s="24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5" customFormat="1" ht="24.75" customHeight="1">
      <c r="A11" s="8">
        <v>2</v>
      </c>
      <c r="B11" s="16" t="s">
        <v>26</v>
      </c>
      <c r="C11" s="17" t="s">
        <v>27</v>
      </c>
      <c r="D11" s="18" t="s">
        <v>28</v>
      </c>
      <c r="E11" s="26" t="s">
        <v>29</v>
      </c>
      <c r="F11" s="21">
        <v>8</v>
      </c>
      <c r="G11" s="21">
        <v>7</v>
      </c>
      <c r="H11" s="21"/>
      <c r="I11" s="13">
        <f>G11</f>
        <v>7</v>
      </c>
      <c r="J11" s="13">
        <v>6</v>
      </c>
      <c r="K11" s="22">
        <f>ROUND((J11*6+I11*3+F11)/10,1)</f>
        <v>6.5</v>
      </c>
      <c r="L11" s="23" t="str">
        <f>IF(K11&gt;=8.5,"A",IF(K11&gt;=7,"B",IF(K11&gt;=5.5,"C",IF(K11&gt;=4,"D",IF(AND(K11&lt;4,K11&gt;=0),"F",IF(AND(F11="",I11="",J11=""),"I",IF(OR(F11&lt;&gt;"",I11&lt;&gt;"",J11&lt;&gt;""),"X","R")))))))</f>
        <v>C</v>
      </c>
      <c r="M11" s="24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s="25" customFormat="1" ht="24.75" customHeight="1">
      <c r="A12" s="8">
        <v>3</v>
      </c>
      <c r="B12" s="16" t="s">
        <v>30</v>
      </c>
      <c r="C12" s="17" t="s">
        <v>31</v>
      </c>
      <c r="D12" s="18" t="s">
        <v>32</v>
      </c>
      <c r="E12" s="26" t="s">
        <v>33</v>
      </c>
      <c r="F12" s="21">
        <v>10</v>
      </c>
      <c r="G12" s="21">
        <v>9</v>
      </c>
      <c r="H12" s="21"/>
      <c r="I12" s="13">
        <f>G12</f>
        <v>9</v>
      </c>
      <c r="J12" s="13">
        <v>4</v>
      </c>
      <c r="K12" s="22">
        <f>ROUND((J12*6+I12*3+F12)/10,1)</f>
        <v>6.1</v>
      </c>
      <c r="L12" s="23" t="str">
        <f>IF(K12&gt;=8.5,"A",IF(K12&gt;=7,"B",IF(K12&gt;=5.5,"C",IF(K12&gt;=4,"D",IF(AND(K12&lt;4,K12&gt;=0),"F",IF(AND(F12="",I12="",J12=""),"I",IF(OR(F12&lt;&gt;"",I12&lt;&gt;"",J12&lt;&gt;""),"X","R")))))))</f>
        <v>C</v>
      </c>
      <c r="M12" s="24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s="25" customFormat="1" ht="24.75" customHeight="1">
      <c r="A13" s="8">
        <v>4</v>
      </c>
      <c r="B13" s="16" t="s">
        <v>35</v>
      </c>
      <c r="C13" s="17" t="s">
        <v>36</v>
      </c>
      <c r="D13" s="18" t="s">
        <v>34</v>
      </c>
      <c r="E13" s="26" t="s">
        <v>42</v>
      </c>
      <c r="F13" s="21">
        <v>10</v>
      </c>
      <c r="G13" s="21">
        <v>9</v>
      </c>
      <c r="H13" s="21"/>
      <c r="I13" s="13">
        <f>G13</f>
        <v>9</v>
      </c>
      <c r="J13" s="13">
        <v>3</v>
      </c>
      <c r="K13" s="22">
        <f>ROUND((J13*6+I13*3+F13)/10,1)</f>
        <v>5.5</v>
      </c>
      <c r="L13" s="23" t="str">
        <f>IF(K13&gt;=8.5,"A",IF(K13&gt;=7,"B",IF(K13&gt;=5.5,"C",IF(K13&gt;=4,"D",IF(AND(K13&lt;4,K13&gt;=0),"F",IF(AND(F13="",I13="",J13=""),"I",IF(OR(F13&lt;&gt;"",I13&lt;&gt;"",J13&lt;&gt;""),"X","R")))))))</f>
        <v>C</v>
      </c>
      <c r="M13" s="24">
        <f>IF(L13="A",4,IF(L13="B",3,IF(L13="C",2,IF(L13="D",1,0))))</f>
        <v>2</v>
      </c>
      <c r="N13" s="7" t="str">
        <f>IF(L13="A","GIỎI",IF(L13="B","KHÁ",IF(L13="C","TB",IF(L13="D","TB YẾU","KÉM"))))</f>
        <v>TB</v>
      </c>
      <c r="O13" s="2" t="str">
        <f>IF(OR(K13&lt;4,J13&lt;=2),"KHÔNG ĐẠT","ĐẠT")</f>
        <v>ĐẠT</v>
      </c>
    </row>
    <row r="14" spans="2:10" ht="15.75">
      <c r="B14" s="44" t="s">
        <v>43</v>
      </c>
      <c r="C14" s="44"/>
      <c r="D14" s="44"/>
      <c r="E14" s="44"/>
      <c r="F14" s="14"/>
      <c r="G14" s="15"/>
      <c r="H14" s="15"/>
      <c r="I14" s="15"/>
      <c r="J14" s="15"/>
    </row>
    <row r="15" spans="2:14" ht="15.75">
      <c r="B15" s="45" t="s">
        <v>19</v>
      </c>
      <c r="C15" s="45"/>
      <c r="D15" s="45"/>
      <c r="E15" s="29" t="s">
        <v>15</v>
      </c>
      <c r="F15" s="29"/>
      <c r="G15" s="29"/>
      <c r="H15" s="29" t="s">
        <v>16</v>
      </c>
      <c r="I15" s="29"/>
      <c r="J15" s="29"/>
      <c r="K15" s="19"/>
      <c r="L15" s="29" t="s">
        <v>21</v>
      </c>
      <c r="M15" s="29"/>
      <c r="N15" s="29"/>
    </row>
    <row r="16" spans="3:14" ht="15.75">
      <c r="C16" s="31"/>
      <c r="D16" s="31"/>
      <c r="E16" s="31"/>
      <c r="F16" s="1"/>
      <c r="H16" s="44"/>
      <c r="I16" s="44"/>
      <c r="J16" s="44"/>
      <c r="K16" s="44"/>
      <c r="L16" s="44"/>
      <c r="M16" s="44"/>
      <c r="N16" s="44"/>
    </row>
    <row r="17" spans="3:6" ht="15.75">
      <c r="C17" s="20"/>
      <c r="F17" s="1"/>
    </row>
    <row r="18" ht="15.75">
      <c r="F18" s="1"/>
    </row>
    <row r="19" ht="15.75">
      <c r="F19" s="1"/>
    </row>
    <row r="20" spans="2:14" ht="15.75">
      <c r="B20" s="29" t="s">
        <v>45</v>
      </c>
      <c r="C20" s="29"/>
      <c r="D20" s="11"/>
      <c r="E20" s="29" t="s">
        <v>37</v>
      </c>
      <c r="F20" s="29"/>
      <c r="G20" s="29"/>
      <c r="H20" s="29" t="s">
        <v>38</v>
      </c>
      <c r="I20" s="29"/>
      <c r="J20" s="29"/>
      <c r="K20" s="11"/>
      <c r="L20" s="19" t="s">
        <v>39</v>
      </c>
      <c r="M20" s="19"/>
      <c r="N20" s="19"/>
    </row>
    <row r="21" spans="2:13" ht="15.7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sheetProtection/>
  <mergeCells count="28">
    <mergeCell ref="C16:E16"/>
    <mergeCell ref="H16:J16"/>
    <mergeCell ref="K16:N16"/>
    <mergeCell ref="B20:C20"/>
    <mergeCell ref="E20:G20"/>
    <mergeCell ref="H20:J20"/>
    <mergeCell ref="N8:O9"/>
    <mergeCell ref="B14:E14"/>
    <mergeCell ref="B15:D15"/>
    <mergeCell ref="E15:G15"/>
    <mergeCell ref="H15:J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8" right="0.1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2.00390625" style="1" customWidth="1"/>
    <col min="4" max="4" width="6.8515625" style="1" customWidth="1"/>
    <col min="5" max="5" width="12.421875" style="12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28" t="s">
        <v>1</v>
      </c>
      <c r="B1" s="28"/>
      <c r="C1" s="28"/>
      <c r="D1" s="28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30" t="s">
        <v>2</v>
      </c>
      <c r="B2" s="30"/>
      <c r="C2" s="30"/>
      <c r="D2" s="30"/>
      <c r="E2" s="29" t="s">
        <v>41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1" t="s">
        <v>40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9" t="s">
        <v>44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2" t="s">
        <v>47</v>
      </c>
      <c r="F5" s="32"/>
      <c r="G5" s="32"/>
      <c r="H5" s="32"/>
      <c r="I5" s="32"/>
      <c r="J5" s="32"/>
      <c r="K5" s="32"/>
      <c r="L5" s="32"/>
      <c r="M5" s="32"/>
      <c r="N5" s="32"/>
    </row>
    <row r="6" spans="5:14" ht="15.75" customHeight="1">
      <c r="E6" s="32" t="s">
        <v>48</v>
      </c>
      <c r="F6" s="32"/>
      <c r="G6" s="32"/>
      <c r="H6" s="32"/>
      <c r="I6" s="32"/>
      <c r="J6" s="32"/>
      <c r="K6" s="32"/>
      <c r="L6" s="32"/>
      <c r="M6" s="32"/>
      <c r="N6" s="32"/>
    </row>
    <row r="7" ht="10.5" customHeight="1"/>
    <row r="8" spans="1:15" s="4" customFormat="1" ht="42" customHeight="1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20</v>
      </c>
      <c r="H8" s="38"/>
      <c r="I8" s="39"/>
      <c r="J8" s="35" t="s">
        <v>18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>
      <c r="A9" s="33"/>
      <c r="B9" s="33"/>
      <c r="C9" s="33"/>
      <c r="D9" s="33"/>
      <c r="E9" s="33"/>
      <c r="F9" s="36"/>
      <c r="G9" s="3" t="s">
        <v>17</v>
      </c>
      <c r="H9" s="6" t="s">
        <v>8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75" customHeight="1">
      <c r="A10" s="8">
        <v>1</v>
      </c>
      <c r="B10" s="16" t="s">
        <v>22</v>
      </c>
      <c r="C10" s="17" t="s">
        <v>23</v>
      </c>
      <c r="D10" s="18" t="s">
        <v>24</v>
      </c>
      <c r="E10" s="26" t="s">
        <v>25</v>
      </c>
      <c r="F10" s="27">
        <v>9</v>
      </c>
      <c r="G10" s="27">
        <v>8.5</v>
      </c>
      <c r="H10" s="21"/>
      <c r="I10" s="13">
        <f>G10</f>
        <v>8.5</v>
      </c>
      <c r="J10" s="13">
        <v>8.5</v>
      </c>
      <c r="K10" s="22">
        <f>ROUND((J10*7+I10*2+F10)/10,1)</f>
        <v>8.6</v>
      </c>
      <c r="L10" s="23" t="str">
        <f>IF(K10&gt;=8.5,"A",IF(K10&gt;=7,"B",IF(K10&gt;=5.5,"C",IF(K10&gt;=4,"D",IF(AND(K10&lt;4,K10&gt;=0),"F",IF(AND(F10="",I10="",J10=""),"I",IF(OR(F10&lt;&gt;"",I10&lt;&gt;"",J10&lt;&gt;""),"X","R")))))))</f>
        <v>A</v>
      </c>
      <c r="M10" s="24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25" customFormat="1" ht="24.75" customHeight="1">
      <c r="A11" s="8">
        <v>2</v>
      </c>
      <c r="B11" s="16" t="s">
        <v>26</v>
      </c>
      <c r="C11" s="17" t="s">
        <v>27</v>
      </c>
      <c r="D11" s="18" t="s">
        <v>28</v>
      </c>
      <c r="E11" s="26" t="s">
        <v>29</v>
      </c>
      <c r="F11" s="27">
        <v>7</v>
      </c>
      <c r="G11" s="27">
        <v>5</v>
      </c>
      <c r="H11" s="21"/>
      <c r="I11" s="13">
        <f>G11</f>
        <v>5</v>
      </c>
      <c r="J11" s="13">
        <v>4.5</v>
      </c>
      <c r="K11" s="22">
        <f>ROUND((J11*7+I11*2+F11)/10,1)</f>
        <v>4.9</v>
      </c>
      <c r="L11" s="23" t="str">
        <f>IF(K11&gt;=8.5,"A",IF(K11&gt;=7,"B",IF(K11&gt;=5.5,"C",IF(K11&gt;=4,"D",IF(AND(K11&lt;4,K11&gt;=0),"F",IF(AND(F11="",I11="",J11=""),"I",IF(OR(F11&lt;&gt;"",I11&lt;&gt;"",J11&lt;&gt;""),"X","R")))))))</f>
        <v>D</v>
      </c>
      <c r="M11" s="24">
        <f>IF(L11="A",4,IF(L11="B",3,IF(L11="C",2,IF(L11="D",1,0))))</f>
        <v>1</v>
      </c>
      <c r="N11" s="7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s="25" customFormat="1" ht="24.75" customHeight="1">
      <c r="A12" s="8">
        <v>3</v>
      </c>
      <c r="B12" s="16" t="s">
        <v>30</v>
      </c>
      <c r="C12" s="17" t="s">
        <v>31</v>
      </c>
      <c r="D12" s="18" t="s">
        <v>32</v>
      </c>
      <c r="E12" s="26" t="s">
        <v>33</v>
      </c>
      <c r="F12" s="27">
        <v>9</v>
      </c>
      <c r="G12" s="27">
        <v>8</v>
      </c>
      <c r="H12" s="21"/>
      <c r="I12" s="13">
        <f>G12</f>
        <v>8</v>
      </c>
      <c r="J12" s="13">
        <v>8</v>
      </c>
      <c r="K12" s="22">
        <f>ROUND((J12*7+I12*2+F12)/10,1)</f>
        <v>8.1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75" customHeight="1">
      <c r="A13" s="8">
        <v>4</v>
      </c>
      <c r="B13" s="16" t="s">
        <v>35</v>
      </c>
      <c r="C13" s="17" t="s">
        <v>36</v>
      </c>
      <c r="D13" s="18" t="s">
        <v>34</v>
      </c>
      <c r="E13" s="26" t="s">
        <v>42</v>
      </c>
      <c r="F13" s="27">
        <v>9</v>
      </c>
      <c r="G13" s="27">
        <v>8.5</v>
      </c>
      <c r="H13" s="21"/>
      <c r="I13" s="13">
        <f>G13</f>
        <v>8.5</v>
      </c>
      <c r="J13" s="13">
        <v>8.5</v>
      </c>
      <c r="K13" s="22">
        <f>ROUND((J13*7+I13*2+F13)/10,1)</f>
        <v>8.6</v>
      </c>
      <c r="L13" s="23" t="str">
        <f>IF(K13&gt;=8.5,"A",IF(K13&gt;=7,"B",IF(K13&gt;=5.5,"C",IF(K13&gt;=4,"D",IF(AND(K13&lt;4,K13&gt;=0),"F",IF(AND(F13="",I13="",J13=""),"I",IF(OR(F13&lt;&gt;"",I13&lt;&gt;"",J13&lt;&gt;""),"X","R")))))))</f>
        <v>A</v>
      </c>
      <c r="M13" s="24">
        <f>IF(L13="A",4,IF(L13="B",3,IF(L13="C",2,IF(L13="D",1,0))))</f>
        <v>4</v>
      </c>
      <c r="N13" s="7" t="str">
        <f>IF(L13="A","GIỎI",IF(L13="B","KHÁ",IF(L13="C","TB",IF(L13="D","TB YẾU","KÉM"))))</f>
        <v>GIỎI</v>
      </c>
      <c r="O13" s="2" t="str">
        <f>IF(OR(K13&lt;4,J13&lt;=2),"KHÔNG ĐẠT","ĐẠT")</f>
        <v>ĐẠT</v>
      </c>
    </row>
    <row r="14" spans="2:10" ht="15.75">
      <c r="B14" s="44" t="s">
        <v>43</v>
      </c>
      <c r="C14" s="44"/>
      <c r="D14" s="44"/>
      <c r="E14" s="44"/>
      <c r="F14" s="14"/>
      <c r="G14" s="15"/>
      <c r="H14" s="15"/>
      <c r="I14" s="15"/>
      <c r="J14" s="15"/>
    </row>
    <row r="15" spans="2:14" ht="15.75">
      <c r="B15" s="45" t="s">
        <v>19</v>
      </c>
      <c r="C15" s="45"/>
      <c r="D15" s="45"/>
      <c r="E15" s="29" t="s">
        <v>15</v>
      </c>
      <c r="F15" s="29"/>
      <c r="G15" s="29"/>
      <c r="H15" s="29" t="s">
        <v>16</v>
      </c>
      <c r="I15" s="29"/>
      <c r="J15" s="29"/>
      <c r="K15" s="19"/>
      <c r="L15" s="29" t="s">
        <v>21</v>
      </c>
      <c r="M15" s="29"/>
      <c r="N15" s="29"/>
    </row>
    <row r="16" spans="3:14" ht="15.75">
      <c r="C16" s="31"/>
      <c r="D16" s="31"/>
      <c r="E16" s="31"/>
      <c r="F16" s="1"/>
      <c r="H16" s="44"/>
      <c r="I16" s="44"/>
      <c r="J16" s="44"/>
      <c r="K16" s="44"/>
      <c r="L16" s="44"/>
      <c r="M16" s="44"/>
      <c r="N16" s="44"/>
    </row>
    <row r="17" spans="3:6" ht="15.75">
      <c r="C17" s="20"/>
      <c r="F17" s="1"/>
    </row>
    <row r="18" ht="15.75">
      <c r="F18" s="1"/>
    </row>
    <row r="19" ht="15.75">
      <c r="F19" s="1"/>
    </row>
    <row r="20" spans="2:14" ht="15.75">
      <c r="B20" s="29" t="s">
        <v>45</v>
      </c>
      <c r="C20" s="29"/>
      <c r="D20" s="11"/>
      <c r="E20" s="29" t="s">
        <v>37</v>
      </c>
      <c r="F20" s="29"/>
      <c r="G20" s="29"/>
      <c r="H20" s="29" t="s">
        <v>38</v>
      </c>
      <c r="I20" s="29"/>
      <c r="J20" s="29"/>
      <c r="K20" s="11"/>
      <c r="L20" s="19" t="s">
        <v>39</v>
      </c>
      <c r="M20" s="19"/>
      <c r="N20" s="19"/>
    </row>
    <row r="21" spans="2:13" ht="15.7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sheetProtection/>
  <mergeCells count="28">
    <mergeCell ref="C16:E16"/>
    <mergeCell ref="H16:J16"/>
    <mergeCell ref="K16:N16"/>
    <mergeCell ref="B20:C20"/>
    <mergeCell ref="E20:G20"/>
    <mergeCell ref="H20:J20"/>
    <mergeCell ref="N8:O9"/>
    <mergeCell ref="B14:E14"/>
    <mergeCell ref="B15:D15"/>
    <mergeCell ref="E15:G15"/>
    <mergeCell ref="H15:J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4" right="0.3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2.00390625" style="1" customWidth="1"/>
    <col min="4" max="4" width="6.8515625" style="1" customWidth="1"/>
    <col min="5" max="5" width="12.421875" style="12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28" t="s">
        <v>1</v>
      </c>
      <c r="B1" s="28"/>
      <c r="C1" s="28"/>
      <c r="D1" s="28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30" t="s">
        <v>2</v>
      </c>
      <c r="B2" s="30"/>
      <c r="C2" s="30"/>
      <c r="D2" s="30"/>
      <c r="E2" s="29" t="s">
        <v>41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1" t="s">
        <v>40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9" t="s">
        <v>61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2" t="s">
        <v>60</v>
      </c>
      <c r="F5" s="32"/>
      <c r="G5" s="32"/>
      <c r="H5" s="32"/>
      <c r="I5" s="32"/>
      <c r="J5" s="32"/>
      <c r="K5" s="32"/>
      <c r="L5" s="32"/>
      <c r="M5" s="32"/>
      <c r="N5" s="32"/>
    </row>
    <row r="6" spans="5:14" ht="15.75" customHeight="1">
      <c r="E6" s="32" t="s">
        <v>59</v>
      </c>
      <c r="F6" s="32"/>
      <c r="G6" s="32"/>
      <c r="H6" s="32"/>
      <c r="I6" s="32"/>
      <c r="J6" s="32"/>
      <c r="K6" s="32"/>
      <c r="L6" s="32"/>
      <c r="M6" s="32"/>
      <c r="N6" s="32"/>
    </row>
    <row r="7" ht="10.5" customHeight="1"/>
    <row r="8" spans="1:15" s="4" customFormat="1" ht="42" customHeight="1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20</v>
      </c>
      <c r="H8" s="38"/>
      <c r="I8" s="39"/>
      <c r="J8" s="35" t="s">
        <v>18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>
      <c r="A9" s="33"/>
      <c r="B9" s="33"/>
      <c r="C9" s="33"/>
      <c r="D9" s="33"/>
      <c r="E9" s="33"/>
      <c r="F9" s="36"/>
      <c r="G9" s="3" t="s">
        <v>17</v>
      </c>
      <c r="H9" s="6" t="s">
        <v>8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75" customHeight="1">
      <c r="A10" s="8">
        <v>1</v>
      </c>
      <c r="B10" s="16" t="s">
        <v>22</v>
      </c>
      <c r="C10" s="17" t="s">
        <v>23</v>
      </c>
      <c r="D10" s="18" t="s">
        <v>24</v>
      </c>
      <c r="E10" s="26" t="s">
        <v>25</v>
      </c>
      <c r="F10" s="27">
        <v>8</v>
      </c>
      <c r="G10" s="27">
        <v>8</v>
      </c>
      <c r="H10" s="21"/>
      <c r="I10" s="13">
        <f>G10</f>
        <v>8</v>
      </c>
      <c r="J10" s="13">
        <v>8</v>
      </c>
      <c r="K10" s="22">
        <f>ROUND((J10*7+I10*2+F10)/10,1)</f>
        <v>8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4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25" customFormat="1" ht="24.75" customHeight="1">
      <c r="A11" s="8">
        <v>2</v>
      </c>
      <c r="B11" s="16" t="s">
        <v>26</v>
      </c>
      <c r="C11" s="17" t="s">
        <v>27</v>
      </c>
      <c r="D11" s="18" t="s">
        <v>28</v>
      </c>
      <c r="E11" s="26" t="s">
        <v>29</v>
      </c>
      <c r="F11" s="27">
        <v>7</v>
      </c>
      <c r="G11" s="27">
        <v>7</v>
      </c>
      <c r="H11" s="21"/>
      <c r="I11" s="13">
        <f>G11</f>
        <v>7</v>
      </c>
      <c r="J11" s="13">
        <v>0</v>
      </c>
      <c r="K11" s="22">
        <f>ROUND((J11*7+I11*2+F11)/10,1)</f>
        <v>2.1</v>
      </c>
      <c r="L11" s="23" t="str">
        <f>IF(K11&gt;=8.5,"A",IF(K11&gt;=7,"B",IF(K11&gt;=5.5,"C",IF(K11&gt;=4,"D",IF(AND(K11&lt;4,K11&gt;=0),"F",IF(AND(F11="",I11="",J11=""),"I",IF(OR(F11&lt;&gt;"",I11&lt;&gt;"",J11&lt;&gt;""),"X","R")))))))</f>
        <v>F</v>
      </c>
      <c r="M11" s="24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25" customFormat="1" ht="24.75" customHeight="1">
      <c r="A12" s="8">
        <v>3</v>
      </c>
      <c r="B12" s="16" t="s">
        <v>30</v>
      </c>
      <c r="C12" s="17" t="s">
        <v>31</v>
      </c>
      <c r="D12" s="18" t="s">
        <v>32</v>
      </c>
      <c r="E12" s="26" t="s">
        <v>33</v>
      </c>
      <c r="F12" s="27">
        <v>9</v>
      </c>
      <c r="G12" s="27">
        <v>9</v>
      </c>
      <c r="H12" s="21"/>
      <c r="I12" s="13">
        <f>G12</f>
        <v>9</v>
      </c>
      <c r="J12" s="13">
        <v>7</v>
      </c>
      <c r="K12" s="22">
        <f>ROUND((J12*7+I12*2+F12)/10,1)</f>
        <v>7.6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75" customHeight="1">
      <c r="A13" s="8">
        <v>4</v>
      </c>
      <c r="B13" s="16" t="s">
        <v>35</v>
      </c>
      <c r="C13" s="17" t="s">
        <v>36</v>
      </c>
      <c r="D13" s="18" t="s">
        <v>34</v>
      </c>
      <c r="E13" s="26" t="s">
        <v>42</v>
      </c>
      <c r="F13" s="27">
        <v>8</v>
      </c>
      <c r="G13" s="27">
        <v>8</v>
      </c>
      <c r="H13" s="21"/>
      <c r="I13" s="13">
        <f>G13</f>
        <v>8</v>
      </c>
      <c r="J13" s="13">
        <v>7</v>
      </c>
      <c r="K13" s="22">
        <f>ROUND((J13*7+I13*2+F13)/10,1)</f>
        <v>7.3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4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2:10" ht="15.75">
      <c r="B14" s="44" t="s">
        <v>43</v>
      </c>
      <c r="C14" s="44"/>
      <c r="D14" s="44"/>
      <c r="E14" s="44"/>
      <c r="F14" s="14"/>
      <c r="G14" s="15"/>
      <c r="H14" s="15"/>
      <c r="I14" s="15"/>
      <c r="J14" s="15"/>
    </row>
    <row r="15" spans="2:14" ht="15.75">
      <c r="B15" s="45" t="s">
        <v>19</v>
      </c>
      <c r="C15" s="45"/>
      <c r="D15" s="45"/>
      <c r="E15" s="29" t="s">
        <v>15</v>
      </c>
      <c r="F15" s="29"/>
      <c r="G15" s="29"/>
      <c r="H15" s="29" t="s">
        <v>16</v>
      </c>
      <c r="I15" s="29"/>
      <c r="J15" s="29"/>
      <c r="K15" s="19"/>
      <c r="L15" s="29" t="s">
        <v>21</v>
      </c>
      <c r="M15" s="29"/>
      <c r="N15" s="29"/>
    </row>
    <row r="16" spans="3:14" ht="15.75">
      <c r="C16" s="31"/>
      <c r="D16" s="31"/>
      <c r="E16" s="31"/>
      <c r="F16" s="1"/>
      <c r="H16" s="44"/>
      <c r="I16" s="44"/>
      <c r="J16" s="44"/>
      <c r="K16" s="44"/>
      <c r="L16" s="44"/>
      <c r="M16" s="44"/>
      <c r="N16" s="44"/>
    </row>
    <row r="17" spans="3:6" ht="15.75">
      <c r="C17" s="20"/>
      <c r="F17" s="1"/>
    </row>
    <row r="18" ht="15.75">
      <c r="F18" s="1"/>
    </row>
    <row r="19" ht="15.75">
      <c r="F19" s="1"/>
    </row>
    <row r="20" spans="2:14" ht="15.75">
      <c r="B20" s="29" t="s">
        <v>45</v>
      </c>
      <c r="C20" s="29"/>
      <c r="D20" s="11"/>
      <c r="E20" s="29" t="s">
        <v>37</v>
      </c>
      <c r="F20" s="29"/>
      <c r="G20" s="29"/>
      <c r="H20" s="29" t="s">
        <v>38</v>
      </c>
      <c r="I20" s="29"/>
      <c r="J20" s="29"/>
      <c r="K20" s="11"/>
      <c r="L20" s="19" t="s">
        <v>39</v>
      </c>
      <c r="M20" s="19"/>
      <c r="N20" s="19"/>
    </row>
    <row r="21" spans="2:13" ht="15.7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sheetProtection/>
  <mergeCells count="28">
    <mergeCell ref="C16:E16"/>
    <mergeCell ref="H16:J16"/>
    <mergeCell ref="K16:N16"/>
    <mergeCell ref="B20:C20"/>
    <mergeCell ref="E20:G20"/>
    <mergeCell ref="H20:J20"/>
    <mergeCell ref="N8:O9"/>
    <mergeCell ref="B14:E14"/>
    <mergeCell ref="B15:D15"/>
    <mergeCell ref="E15:G15"/>
    <mergeCell ref="H15:J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9" right="0.3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2020-03-10T03:11:07Z</cp:lastPrinted>
  <dcterms:created xsi:type="dcterms:W3CDTF">2009-09-21T02:41:34Z</dcterms:created>
  <dcterms:modified xsi:type="dcterms:W3CDTF">2020-03-10T03:14:58Z</dcterms:modified>
  <cp:category/>
  <cp:version/>
  <cp:contentType/>
  <cp:contentStatus/>
</cp:coreProperties>
</file>