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120" activeTab="4"/>
  </bookViews>
  <sheets>
    <sheet name="MĐ" sheetId="1" r:id="rId1"/>
    <sheet name="ĐA MĐ" sheetId="2" r:id="rId2"/>
    <sheet name="XLSTH" sheetId="3" r:id="rId3"/>
    <sheet name="ĐTCS" sheetId="4" r:id="rId4"/>
    <sheet name="ĐA ĐTCS" sheetId="5" r:id="rId5"/>
  </sheets>
  <definedNames/>
  <calcPr fullCalcOnLoad="1"/>
</workbook>
</file>

<file path=xl/sharedStrings.xml><?xml version="1.0" encoding="utf-8"?>
<sst xmlns="http://schemas.openxmlformats.org/spreadsheetml/2006/main" count="244" uniqueCount="65">
  <si>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</si>
  <si>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</si>
  <si>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</si>
  <si>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</si>
  <si>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</si>
  <si>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</si>
  <si>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</si>
  <si>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</si>
  <si>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2.1</t>
  </si>
  <si>
    <t>TBC M2</t>
  </si>
  <si>
    <t>ĐIỂM TRUNG BÌNH CHUNG</t>
  </si>
  <si>
    <t>Người đọc điểm</t>
  </si>
  <si>
    <t>Người vào điểm</t>
  </si>
  <si>
    <t>ĐIỂM THÁI ĐỘ HỌC TẬP (M1-HS 1)</t>
  </si>
  <si>
    <t>Nguyễn Thị Thi</t>
  </si>
  <si>
    <t>ĐIỂM SỐ HỆ 10</t>
  </si>
  <si>
    <t>ĐIỂM SỐ HỆ 4</t>
  </si>
  <si>
    <t>XẾP LOẠI</t>
  </si>
  <si>
    <t>ĐIỂM THI KẾT THÚC HỌC PHẦN (M3 - HS 7)</t>
  </si>
  <si>
    <t>Hà Thị Ngọc Diệu</t>
  </si>
  <si>
    <t xml:space="preserve"> M 2.2</t>
  </si>
  <si>
    <t>LỚP: KỸ THUẬT ĐIỆN K9</t>
  </si>
  <si>
    <t>NIÊN KHÓA: 2017 - 2022</t>
  </si>
  <si>
    <t>17Q1031018</t>
  </si>
  <si>
    <t>Lê Minh</t>
  </si>
  <si>
    <t>Đức</t>
  </si>
  <si>
    <t>14.01.1999</t>
  </si>
  <si>
    <t>17Q1031009</t>
  </si>
  <si>
    <t>Nam</t>
  </si>
  <si>
    <t>07.09.1999</t>
  </si>
  <si>
    <t>17Q1031012</t>
  </si>
  <si>
    <t>Tống Đức</t>
  </si>
  <si>
    <t>Quân</t>
  </si>
  <si>
    <t>12.09.1999</t>
  </si>
  <si>
    <t>17Q1031014</t>
  </si>
  <si>
    <t>Đoàn Nam Minh</t>
  </si>
  <si>
    <t>Tâm</t>
  </si>
  <si>
    <t>18.02.1999</t>
  </si>
  <si>
    <t>Xác nhận của Phòng ĐT - KHCN</t>
  </si>
  <si>
    <t>Người dò điểm</t>
  </si>
  <si>
    <t>Nguyễn Ngọc Thủy Tiên</t>
  </si>
  <si>
    <t>ĐIỂM KIỂM TRA ĐỊNH KỲ (M2 - HS2)</t>
  </si>
  <si>
    <t>17Q1031007</t>
  </si>
  <si>
    <t>Trần Quang Lâm</t>
  </si>
  <si>
    <t>Quốc</t>
  </si>
  <si>
    <t>11.03.1994</t>
  </si>
  <si>
    <t>Danh sách này gồm có 5 sinh viên</t>
  </si>
  <si>
    <t>Phan Văn Hoàng</t>
  </si>
  <si>
    <t>ĐIỂM KIỂM TRA ĐỊNH KỲ (M2 - HS4)</t>
  </si>
  <si>
    <t>ĐIỂM THI KẾT THÚC HỌC PHẦN (M3 - HS 5)</t>
  </si>
  <si>
    <t>Giảng viên: Phan Thị Hồng Phượng</t>
  </si>
  <si>
    <t>Học kỳ II - Năm học: 2019- 2020</t>
  </si>
  <si>
    <t>HỌC PHẦN:  Máy điện và thí nghiệm máy điện      SỐ TC: 4</t>
  </si>
  <si>
    <t xml:space="preserve"> TN M 2.2</t>
  </si>
  <si>
    <t>Giảng viên:  Huỳnh Thị Thùy Linh</t>
  </si>
  <si>
    <t>HỌC PHẦN:  Điện tử công suất và thí nghiệm      SỐ TC: 4</t>
  </si>
  <si>
    <t>Giảng viên:  Ngô Xuân Cường</t>
  </si>
  <si>
    <t>HỌC PHẦN:  Xử lý số tín hiệu      SỐ TC: 3</t>
  </si>
  <si>
    <t>Danh sách này gồm có 4 sinh viên</t>
  </si>
  <si>
    <t>TN  M 2.2</t>
  </si>
  <si>
    <t>HỌC PHẦN:  Đồ án Máy điện      SỐ TC: 2</t>
  </si>
  <si>
    <t>ĐIỂM THÁI ĐỘ HỌC TẬP (M1-HS 6)</t>
  </si>
  <si>
    <t>ĐIỂM BẢO VỆ (M2 - HS4)</t>
  </si>
  <si>
    <t>HỌC PHẦN:  Đồ án Điện tử công suất      SỐ TC: 2</t>
  </si>
  <si>
    <t>Giảng viên: Ngô Xuân Cường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</si>
</sst>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83" fontId="2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8" fillId="0" borderId="10" xfId="0" applyFont="1" applyFill="1" applyBorder="1" applyAlignment="1">
      <alignment vertical="center"/>
    </xf>
    <xf numFmtId="49" fontId="48" fillId="32" borderId="11" xfId="0" applyNumberFormat="1" applyFont="1" applyFill="1" applyBorder="1" applyAlignment="1">
      <alignment vertical="center"/>
    </xf>
    <xf numFmtId="49" fontId="48" fillId="32" borderId="12" xfId="0" applyNumberFormat="1" applyFont="1" applyFill="1" applyBorder="1" applyAlignment="1">
      <alignment vertical="center"/>
    </xf>
    <xf numFmtId="49" fontId="48" fillId="32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48" fillId="0" borderId="10" xfId="0" applyNumberFormat="1" applyFont="1" applyBorder="1" applyAlignment="1">
      <alignment vertical="center"/>
    </xf>
    <xf numFmtId="183" fontId="49" fillId="0" borderId="10" xfId="0" applyNumberFormat="1" applyFont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vertical="center"/>
    </xf>
    <xf numFmtId="183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83" fontId="11" fillId="0" borderId="10" xfId="0" applyNumberFormat="1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5.28125" style="1" customWidth="1"/>
    <col min="4" max="4" width="7.140625" style="1" customWidth="1"/>
    <col min="5" max="5" width="11.851562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8.140625" style="1" customWidth="1"/>
    <col min="15" max="15" width="12.8515625" style="1" customWidth="1"/>
    <col min="16" max="16384" width="9.140625" style="1" customWidth="1"/>
  </cols>
  <sheetData>
    <row r="1" spans="1:14" ht="15.75">
      <c r="A1" s="29" t="s">
        <v>1</v>
      </c>
      <c r="B1" s="29"/>
      <c r="C1" s="29"/>
      <c r="D1" s="29"/>
      <c r="E1" s="30" t="s">
        <v>7</v>
      </c>
      <c r="F1" s="30"/>
      <c r="G1" s="30"/>
      <c r="H1" s="30"/>
      <c r="I1" s="30"/>
      <c r="J1" s="30"/>
      <c r="K1" s="30"/>
      <c r="L1" s="30"/>
      <c r="M1" s="30"/>
      <c r="N1" s="30"/>
    </row>
    <row r="2" spans="1:14" ht="19.5" customHeight="1">
      <c r="A2" s="31" t="s">
        <v>2</v>
      </c>
      <c r="B2" s="31"/>
      <c r="C2" s="31"/>
      <c r="D2" s="31"/>
      <c r="E2" s="30" t="s">
        <v>21</v>
      </c>
      <c r="F2" s="30"/>
      <c r="G2" s="30"/>
      <c r="H2" s="30"/>
      <c r="I2" s="30"/>
      <c r="J2" s="30"/>
      <c r="K2" s="30"/>
      <c r="L2" s="30"/>
      <c r="M2" s="30"/>
      <c r="N2" s="30"/>
    </row>
    <row r="3" spans="5:14" ht="20.25" customHeight="1">
      <c r="E3" s="32" t="s">
        <v>22</v>
      </c>
      <c r="F3" s="32"/>
      <c r="G3" s="32"/>
      <c r="H3" s="32"/>
      <c r="I3" s="32"/>
      <c r="J3" s="32"/>
      <c r="K3" s="32"/>
      <c r="L3" s="32"/>
      <c r="M3" s="32"/>
      <c r="N3" s="32"/>
    </row>
    <row r="4" spans="5:14" ht="18.75" customHeight="1">
      <c r="E4" s="30" t="s">
        <v>51</v>
      </c>
      <c r="F4" s="30"/>
      <c r="G4" s="30"/>
      <c r="H4" s="30"/>
      <c r="I4" s="30"/>
      <c r="J4" s="30"/>
      <c r="K4" s="30"/>
      <c r="L4" s="30"/>
      <c r="M4" s="30"/>
      <c r="N4" s="30"/>
    </row>
    <row r="5" spans="5:14" ht="18.75" customHeight="1">
      <c r="E5" s="33" t="s">
        <v>52</v>
      </c>
      <c r="F5" s="33"/>
      <c r="G5" s="33"/>
      <c r="H5" s="33"/>
      <c r="I5" s="33"/>
      <c r="J5" s="33"/>
      <c r="K5" s="33"/>
      <c r="L5" s="33"/>
      <c r="M5" s="33"/>
      <c r="N5" s="33"/>
    </row>
    <row r="6" spans="5:14" ht="15.75" customHeight="1">
      <c r="E6" s="33" t="s">
        <v>50</v>
      </c>
      <c r="F6" s="33"/>
      <c r="G6" s="33"/>
      <c r="H6" s="33"/>
      <c r="I6" s="33"/>
      <c r="J6" s="33"/>
      <c r="K6" s="33"/>
      <c r="L6" s="33"/>
      <c r="M6" s="33"/>
      <c r="N6" s="33"/>
    </row>
    <row r="7" ht="10.5" customHeight="1"/>
    <row r="8" spans="1:15" s="6" customFormat="1" ht="42" customHeight="1">
      <c r="A8" s="34" t="s">
        <v>0</v>
      </c>
      <c r="B8" s="34" t="s">
        <v>3</v>
      </c>
      <c r="C8" s="34" t="s">
        <v>4</v>
      </c>
      <c r="D8" s="34"/>
      <c r="E8" s="35" t="s">
        <v>5</v>
      </c>
      <c r="F8" s="36" t="s">
        <v>13</v>
      </c>
      <c r="G8" s="38" t="s">
        <v>48</v>
      </c>
      <c r="H8" s="39"/>
      <c r="I8" s="40"/>
      <c r="J8" s="36" t="s">
        <v>49</v>
      </c>
      <c r="K8" s="38" t="s">
        <v>10</v>
      </c>
      <c r="L8" s="39"/>
      <c r="M8" s="40"/>
      <c r="N8" s="41" t="s">
        <v>17</v>
      </c>
      <c r="O8" s="42"/>
    </row>
    <row r="9" spans="1:15" s="6" customFormat="1" ht="36" customHeight="1">
      <c r="A9" s="34"/>
      <c r="B9" s="34"/>
      <c r="C9" s="34"/>
      <c r="D9" s="34"/>
      <c r="E9" s="34"/>
      <c r="F9" s="37"/>
      <c r="G9" s="8" t="s">
        <v>8</v>
      </c>
      <c r="H9" s="13" t="s">
        <v>53</v>
      </c>
      <c r="I9" s="5" t="s">
        <v>9</v>
      </c>
      <c r="J9" s="37"/>
      <c r="K9" s="5" t="s">
        <v>15</v>
      </c>
      <c r="L9" s="5" t="s">
        <v>6</v>
      </c>
      <c r="M9" s="5" t="s">
        <v>16</v>
      </c>
      <c r="N9" s="43"/>
      <c r="O9" s="44"/>
    </row>
    <row r="10" spans="1:15" s="19" customFormat="1" ht="23.25" customHeight="1">
      <c r="A10" s="10">
        <v>1</v>
      </c>
      <c r="B10" s="15" t="s">
        <v>23</v>
      </c>
      <c r="C10" s="16" t="s">
        <v>24</v>
      </c>
      <c r="D10" s="17" t="s">
        <v>25</v>
      </c>
      <c r="E10" s="18" t="s">
        <v>26</v>
      </c>
      <c r="F10" s="12">
        <v>7</v>
      </c>
      <c r="G10" s="21">
        <v>7</v>
      </c>
      <c r="H10" s="12">
        <v>7</v>
      </c>
      <c r="I10" s="12">
        <f>(H10*2+G10*2)/4</f>
        <v>7</v>
      </c>
      <c r="J10" s="12">
        <v>7</v>
      </c>
      <c r="K10" s="22">
        <f>ROUND((J10*5+I10*4+F10)/10,1)</f>
        <v>7</v>
      </c>
      <c r="L10" s="23" t="str">
        <f>IF(K10&gt;=8.5,"A",IF(K10&gt;=7,"B",IF(K10&gt;=5.5,"C",IF(K10&gt;=4,"D",IF(AND(K10&lt;4,K10&gt;=0),"F",IF(AND(#REF!="",I10="",F10=""),"I",IF(OR(#REF!&lt;&gt;"",I10&lt;&gt;"",F10&lt;&gt;""),"X","R")))))))</f>
        <v>B</v>
      </c>
      <c r="M10" s="24">
        <f>IF(L10="A",4,IF(L10="B",3,IF(L10="C",2,IF(L10="D",1,0))))</f>
        <v>3</v>
      </c>
      <c r="N10" s="9" t="str">
        <f>IF(L10="A","GIỎI",IF(L10="B","KHÁ",IF(L10="C","TB",IF(L10="D","TB YẾU","KÉM"))))</f>
        <v>KHÁ</v>
      </c>
      <c r="O10" s="4" t="str">
        <f>IF(OR(K10&lt;4,F10&lt;=2),"KHÔNG ĐẠT"," ĐẠT")</f>
        <v> ĐẠT</v>
      </c>
    </row>
    <row r="11" spans="1:15" s="19" customFormat="1" ht="23.25" customHeight="1">
      <c r="A11" s="10">
        <v>2</v>
      </c>
      <c r="B11" s="20" t="s">
        <v>27</v>
      </c>
      <c r="C11" s="16" t="s">
        <v>24</v>
      </c>
      <c r="D11" s="17" t="s">
        <v>28</v>
      </c>
      <c r="E11" s="18" t="s">
        <v>29</v>
      </c>
      <c r="F11" s="12">
        <v>8</v>
      </c>
      <c r="G11" s="21">
        <v>7</v>
      </c>
      <c r="H11" s="12">
        <v>8</v>
      </c>
      <c r="I11" s="12">
        <f>(H11*2+G11*2)/4</f>
        <v>7.5</v>
      </c>
      <c r="J11" s="12">
        <v>7</v>
      </c>
      <c r="K11" s="22">
        <f>ROUND((J11*5+I11*4+F11)/10,1)</f>
        <v>7.3</v>
      </c>
      <c r="L11" s="23" t="str">
        <f>IF(K11&gt;=8.5,"A",IF(K11&gt;=7,"B",IF(K11&gt;=5.5,"C",IF(K11&gt;=4,"D",IF(AND(K11&lt;4,K11&gt;=0),"F",IF(AND(#REF!="",I11="",F11=""),"I",IF(OR(#REF!&lt;&gt;"",I11&lt;&gt;"",F11&lt;&gt;""),"X","R")))))))</f>
        <v>B</v>
      </c>
      <c r="M11" s="24">
        <f>IF(L11="A",4,IF(L11="B",3,IF(L11="C",2,IF(L11="D",1,0))))</f>
        <v>3</v>
      </c>
      <c r="N11" s="9" t="str">
        <f>IF(L11="A","GIỎI",IF(L11="B","KHÁ",IF(L11="C","TB",IF(L11="D","TB YẾU","KÉM"))))</f>
        <v>KHÁ</v>
      </c>
      <c r="O11" s="4" t="str">
        <f>IF(OR(K11&lt;4,F11&lt;=2),"KHÔNG ĐẠT"," ĐẠT")</f>
        <v> ĐẠT</v>
      </c>
    </row>
    <row r="12" spans="1:15" s="19" customFormat="1" ht="23.25" customHeight="1">
      <c r="A12" s="10">
        <v>3</v>
      </c>
      <c r="B12" s="20" t="s">
        <v>30</v>
      </c>
      <c r="C12" s="16" t="s">
        <v>31</v>
      </c>
      <c r="D12" s="17" t="s">
        <v>32</v>
      </c>
      <c r="E12" s="18" t="s">
        <v>33</v>
      </c>
      <c r="F12" s="12">
        <v>8</v>
      </c>
      <c r="G12" s="21">
        <v>7</v>
      </c>
      <c r="H12" s="12">
        <v>8</v>
      </c>
      <c r="I12" s="12">
        <f>(H12*2+G12*2)/4</f>
        <v>7.5</v>
      </c>
      <c r="J12" s="12">
        <v>8</v>
      </c>
      <c r="K12" s="22">
        <f>ROUND((J12*5+I12*4+F12)/10,1)</f>
        <v>7.8</v>
      </c>
      <c r="L12" s="23" t="str">
        <f>IF(K12&gt;=8.5,"A",IF(K12&gt;=7,"B",IF(K12&gt;=5.5,"C",IF(K12&gt;=4,"D",IF(AND(K12&lt;4,K12&gt;=0),"F",IF(AND(#REF!="",I12="",F12=""),"I",IF(OR(#REF!&lt;&gt;"",I12&lt;&gt;"",F12&lt;&gt;""),"X","R")))))))</f>
        <v>B</v>
      </c>
      <c r="M12" s="24">
        <f>IF(L12="A",4,IF(L12="B",3,IF(L12="C",2,IF(L12="D",1,0))))</f>
        <v>3</v>
      </c>
      <c r="N12" s="9" t="str">
        <f>IF(L12="A","GIỎI",IF(L12="B","KHÁ",IF(L12="C","TB",IF(L12="D","TB YẾU","KÉM"))))</f>
        <v>KHÁ</v>
      </c>
      <c r="O12" s="4" t="str">
        <f>IF(OR(K12&lt;4,F12&lt;=2),"KHÔNG ĐẠT"," ĐẠT")</f>
        <v> ĐẠT</v>
      </c>
    </row>
    <row r="13" spans="1:15" s="19" customFormat="1" ht="23.25" customHeight="1">
      <c r="A13" s="10">
        <v>4</v>
      </c>
      <c r="B13" s="20" t="s">
        <v>34</v>
      </c>
      <c r="C13" s="16" t="s">
        <v>35</v>
      </c>
      <c r="D13" s="17" t="s">
        <v>36</v>
      </c>
      <c r="E13" s="18" t="s">
        <v>37</v>
      </c>
      <c r="F13" s="12">
        <v>10</v>
      </c>
      <c r="G13" s="21">
        <v>8</v>
      </c>
      <c r="H13" s="12">
        <v>9</v>
      </c>
      <c r="I13" s="12">
        <f>(H13*2+G13*2)/4</f>
        <v>8.5</v>
      </c>
      <c r="J13" s="12">
        <v>9</v>
      </c>
      <c r="K13" s="22">
        <f>ROUND((J13*5+I13*4+F13)/10,1)</f>
        <v>8.9</v>
      </c>
      <c r="L13" s="23" t="str">
        <f>IF(K13&gt;=8.5,"A",IF(K13&gt;=7,"B",IF(K13&gt;=5.5,"C",IF(K13&gt;=4,"D",IF(AND(K13&lt;4,K13&gt;=0),"F",IF(AND(#REF!="",I13="",F13=""),"I",IF(OR(#REF!&lt;&gt;"",I13&lt;&gt;"",F13&lt;&gt;""),"X","R")))))))</f>
        <v>A</v>
      </c>
      <c r="M13" s="24">
        <f>IF(L13="A",4,IF(L13="B",3,IF(L13="C",2,IF(L13="D",1,0))))</f>
        <v>4</v>
      </c>
      <c r="N13" s="9" t="str">
        <f>IF(L13="A","GIỎI",IF(L13="B","KHÁ",IF(L13="C","TB",IF(L13="D","TB YẾU","KÉM"))))</f>
        <v>GIỎI</v>
      </c>
      <c r="O13" s="4" t="str">
        <f>IF(OR(K13&lt;4,F13&lt;=2),"KHÔNG ĐẠT"," ĐẠT")</f>
        <v> ĐẠT</v>
      </c>
    </row>
    <row r="14" spans="2:14" ht="16.5">
      <c r="B14" s="3" t="s">
        <v>58</v>
      </c>
      <c r="K14" s="45"/>
      <c r="L14" s="45"/>
      <c r="M14" s="45"/>
      <c r="N14" s="45"/>
    </row>
    <row r="15" spans="2:14" ht="19.5" customHeight="1">
      <c r="B15" s="30" t="s">
        <v>38</v>
      </c>
      <c r="C15" s="30"/>
      <c r="D15" s="30"/>
      <c r="E15" s="30" t="s">
        <v>11</v>
      </c>
      <c r="F15" s="30"/>
      <c r="G15" s="30"/>
      <c r="H15" s="30" t="s">
        <v>12</v>
      </c>
      <c r="I15" s="30"/>
      <c r="J15" s="30"/>
      <c r="K15" s="14"/>
      <c r="L15" s="46" t="s">
        <v>39</v>
      </c>
      <c r="M15" s="46"/>
      <c r="N15" s="46"/>
    </row>
    <row r="16" ht="15.75">
      <c r="C16" s="2"/>
    </row>
    <row r="19" spans="2:14" ht="30.75" customHeight="1">
      <c r="B19" s="30" t="s">
        <v>47</v>
      </c>
      <c r="C19" s="30"/>
      <c r="D19" s="11"/>
      <c r="E19" s="30" t="s">
        <v>19</v>
      </c>
      <c r="F19" s="30"/>
      <c r="G19" s="30"/>
      <c r="H19" s="30" t="s">
        <v>14</v>
      </c>
      <c r="I19" s="30"/>
      <c r="J19" s="30"/>
      <c r="K19" s="11"/>
      <c r="L19" s="11" t="s">
        <v>40</v>
      </c>
      <c r="M19" s="11"/>
      <c r="N19" s="11"/>
    </row>
    <row r="20" ht="24.75" customHeight="1"/>
  </sheetData>
  <sheetProtection/>
  <mergeCells count="25">
    <mergeCell ref="B19:C19"/>
    <mergeCell ref="E19:G19"/>
    <mergeCell ref="N8:O9"/>
    <mergeCell ref="K14:N14"/>
    <mergeCell ref="H15:J15"/>
    <mergeCell ref="H19:J19"/>
    <mergeCell ref="B15:D15"/>
    <mergeCell ref="E15:G15"/>
    <mergeCell ref="L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1" right="0.16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5.28125" style="1" customWidth="1"/>
    <col min="4" max="4" width="7.140625" style="1" customWidth="1"/>
    <col min="5" max="5" width="11.8515625" style="1" customWidth="1"/>
    <col min="6" max="6" width="12.421875" style="1" customWidth="1"/>
    <col min="7" max="7" width="13.57421875" style="1" customWidth="1"/>
    <col min="8" max="8" width="8.7109375" style="1" customWidth="1"/>
    <col min="9" max="9" width="6.00390625" style="7" customWidth="1"/>
    <col min="10" max="10" width="7.7109375" style="7" customWidth="1"/>
    <col min="11" max="11" width="8.140625" style="1" customWidth="1"/>
    <col min="12" max="12" width="12.8515625" style="1" customWidth="1"/>
    <col min="13" max="16384" width="9.140625" style="1" customWidth="1"/>
  </cols>
  <sheetData>
    <row r="1" spans="1:11" ht="15.75">
      <c r="A1" s="29" t="s">
        <v>1</v>
      </c>
      <c r="B1" s="29"/>
      <c r="C1" s="29"/>
      <c r="D1" s="29"/>
      <c r="E1" s="30" t="s">
        <v>7</v>
      </c>
      <c r="F1" s="30"/>
      <c r="G1" s="30"/>
      <c r="H1" s="30"/>
      <c r="I1" s="30"/>
      <c r="J1" s="30"/>
      <c r="K1" s="30"/>
    </row>
    <row r="2" spans="1:11" ht="19.5" customHeight="1">
      <c r="A2" s="31" t="s">
        <v>2</v>
      </c>
      <c r="B2" s="31"/>
      <c r="C2" s="31"/>
      <c r="D2" s="31"/>
      <c r="E2" s="30" t="s">
        <v>21</v>
      </c>
      <c r="F2" s="30"/>
      <c r="G2" s="30"/>
      <c r="H2" s="30"/>
      <c r="I2" s="30"/>
      <c r="J2" s="30"/>
      <c r="K2" s="30"/>
    </row>
    <row r="3" spans="5:11" ht="20.25" customHeight="1">
      <c r="E3" s="32" t="s">
        <v>22</v>
      </c>
      <c r="F3" s="32"/>
      <c r="G3" s="32"/>
      <c r="H3" s="32"/>
      <c r="I3" s="32"/>
      <c r="J3" s="32"/>
      <c r="K3" s="32"/>
    </row>
    <row r="4" spans="5:11" ht="18.75" customHeight="1">
      <c r="E4" s="30" t="s">
        <v>51</v>
      </c>
      <c r="F4" s="30"/>
      <c r="G4" s="30"/>
      <c r="H4" s="30"/>
      <c r="I4" s="30"/>
      <c r="J4" s="30"/>
      <c r="K4" s="30"/>
    </row>
    <row r="5" spans="5:11" ht="18.75" customHeight="1">
      <c r="E5" s="33" t="s">
        <v>60</v>
      </c>
      <c r="F5" s="33"/>
      <c r="G5" s="33"/>
      <c r="H5" s="33"/>
      <c r="I5" s="33"/>
      <c r="J5" s="33"/>
      <c r="K5" s="33"/>
    </row>
    <row r="6" spans="5:11" ht="15.75" customHeight="1">
      <c r="E6" s="33" t="s">
        <v>50</v>
      </c>
      <c r="F6" s="33"/>
      <c r="G6" s="33"/>
      <c r="H6" s="33"/>
      <c r="I6" s="33"/>
      <c r="J6" s="33"/>
      <c r="K6" s="33"/>
    </row>
    <row r="7" ht="10.5" customHeight="1"/>
    <row r="8" spans="1:12" s="6" customFormat="1" ht="42" customHeight="1">
      <c r="A8" s="34" t="s">
        <v>0</v>
      </c>
      <c r="B8" s="34" t="s">
        <v>3</v>
      </c>
      <c r="C8" s="34" t="s">
        <v>4</v>
      </c>
      <c r="D8" s="34"/>
      <c r="E8" s="35" t="s">
        <v>5</v>
      </c>
      <c r="F8" s="36" t="s">
        <v>61</v>
      </c>
      <c r="G8" s="36" t="s">
        <v>62</v>
      </c>
      <c r="H8" s="38" t="s">
        <v>10</v>
      </c>
      <c r="I8" s="39"/>
      <c r="J8" s="40"/>
      <c r="K8" s="41" t="s">
        <v>17</v>
      </c>
      <c r="L8" s="42"/>
    </row>
    <row r="9" spans="1:12" s="6" customFormat="1" ht="36" customHeight="1">
      <c r="A9" s="34"/>
      <c r="B9" s="34"/>
      <c r="C9" s="34"/>
      <c r="D9" s="34"/>
      <c r="E9" s="34"/>
      <c r="F9" s="37"/>
      <c r="G9" s="37"/>
      <c r="H9" s="5" t="s">
        <v>15</v>
      </c>
      <c r="I9" s="5" t="s">
        <v>6</v>
      </c>
      <c r="J9" s="5" t="s">
        <v>16</v>
      </c>
      <c r="K9" s="43"/>
      <c r="L9" s="44"/>
    </row>
    <row r="10" spans="1:12" s="19" customFormat="1" ht="23.25" customHeight="1">
      <c r="A10" s="10">
        <v>1</v>
      </c>
      <c r="B10" s="15" t="s">
        <v>23</v>
      </c>
      <c r="C10" s="16" t="s">
        <v>24</v>
      </c>
      <c r="D10" s="17" t="s">
        <v>25</v>
      </c>
      <c r="E10" s="18" t="s">
        <v>26</v>
      </c>
      <c r="F10" s="26">
        <v>7</v>
      </c>
      <c r="G10" s="26">
        <v>7</v>
      </c>
      <c r="H10" s="27">
        <f>(F10*6+G10*4)/10</f>
        <v>7</v>
      </c>
      <c r="I10" s="12" t="str">
        <f>IF(H10&gt;=8.5,"A",IF(H10&gt;=7,"B",IF(H10&gt;=5.5,"C",IF(H10&gt;=4,"D",IF(AND(H10&lt;4,H10&gt;=0),"F",IF(AND(#REF!="",#REF!="",F10=""),"I",IF(OR(#REF!&lt;&gt;"",#REF!&lt;&gt;"",F10&lt;&gt;""),"X","R")))))))</f>
        <v>B</v>
      </c>
      <c r="J10" s="25">
        <f>IF(I10="A",4,IF(I10="B",3,IF(I10="C",2,IF(I10="D",1,0))))</f>
        <v>3</v>
      </c>
      <c r="K10" s="9" t="str">
        <f>IF(I10="A","GIỎI",IF(I10="B","KHÁ",IF(I10="C","TB",IF(I10="D","TB YẾU","KÉM"))))</f>
        <v>KHÁ</v>
      </c>
      <c r="L10" s="4" t="str">
        <f>IF(OR(H10&lt;4,F10&lt;=2),"KHÔNG ĐẠT"," ĐẠT")</f>
        <v> ĐẠT</v>
      </c>
    </row>
    <row r="11" spans="1:12" s="19" customFormat="1" ht="23.25" customHeight="1">
      <c r="A11" s="10">
        <v>2</v>
      </c>
      <c r="B11" s="20" t="s">
        <v>27</v>
      </c>
      <c r="C11" s="16" t="s">
        <v>24</v>
      </c>
      <c r="D11" s="17" t="s">
        <v>28</v>
      </c>
      <c r="E11" s="18" t="s">
        <v>29</v>
      </c>
      <c r="F11" s="26">
        <v>6</v>
      </c>
      <c r="G11" s="26">
        <v>6</v>
      </c>
      <c r="H11" s="27">
        <f>(F11*6+G11*4)/10</f>
        <v>6</v>
      </c>
      <c r="I11" s="12" t="str">
        <f>IF(H11&gt;=8.5,"A",IF(H11&gt;=7,"B",IF(H11&gt;=5.5,"C",IF(H11&gt;=4,"D",IF(AND(H11&lt;4,H11&gt;=0),"F",IF(AND(#REF!="",#REF!="",F11=""),"I",IF(OR(#REF!&lt;&gt;"",#REF!&lt;&gt;"",F11&lt;&gt;""),"X","R")))))))</f>
        <v>C</v>
      </c>
      <c r="J11" s="25">
        <f>IF(I11="A",4,IF(I11="B",3,IF(I11="C",2,IF(I11="D",1,0))))</f>
        <v>2</v>
      </c>
      <c r="K11" s="9" t="str">
        <f>IF(I11="A","GIỎI",IF(I11="B","KHÁ",IF(I11="C","TB",IF(I11="D","TB YẾU","KÉM"))))</f>
        <v>TB</v>
      </c>
      <c r="L11" s="4" t="str">
        <f>IF(OR(H11&lt;4,F11&lt;=2),"KHÔNG ĐẠT"," ĐẠT")</f>
        <v> ĐẠT</v>
      </c>
    </row>
    <row r="12" spans="1:12" s="19" customFormat="1" ht="23.25" customHeight="1">
      <c r="A12" s="10">
        <v>3</v>
      </c>
      <c r="B12" s="20" t="s">
        <v>30</v>
      </c>
      <c r="C12" s="16" t="s">
        <v>31</v>
      </c>
      <c r="D12" s="17" t="s">
        <v>32</v>
      </c>
      <c r="E12" s="18" t="s">
        <v>33</v>
      </c>
      <c r="F12" s="26">
        <v>7</v>
      </c>
      <c r="G12" s="26">
        <v>7</v>
      </c>
      <c r="H12" s="27">
        <f>(F12*6+G12*4)/10</f>
        <v>7</v>
      </c>
      <c r="I12" s="12" t="str">
        <f>IF(H12&gt;=8.5,"A",IF(H12&gt;=7,"B",IF(H12&gt;=5.5,"C",IF(H12&gt;=4,"D",IF(AND(H12&lt;4,H12&gt;=0),"F",IF(AND(#REF!="",#REF!="",F12=""),"I",IF(OR(#REF!&lt;&gt;"",#REF!&lt;&gt;"",F12&lt;&gt;""),"X","R")))))))</f>
        <v>B</v>
      </c>
      <c r="J12" s="25">
        <f>IF(I12="A",4,IF(I12="B",3,IF(I12="C",2,IF(I12="D",1,0))))</f>
        <v>3</v>
      </c>
      <c r="K12" s="9" t="str">
        <f>IF(I12="A","GIỎI",IF(I12="B","KHÁ",IF(I12="C","TB",IF(I12="D","TB YẾU","KÉM"))))</f>
        <v>KHÁ</v>
      </c>
      <c r="L12" s="4" t="str">
        <f>IF(OR(H12&lt;4,F12&lt;=2),"KHÔNG ĐẠT"," ĐẠT")</f>
        <v> ĐẠT</v>
      </c>
    </row>
    <row r="13" spans="1:12" s="19" customFormat="1" ht="23.25" customHeight="1">
      <c r="A13" s="10">
        <v>4</v>
      </c>
      <c r="B13" s="20" t="s">
        <v>34</v>
      </c>
      <c r="C13" s="16" t="s">
        <v>35</v>
      </c>
      <c r="D13" s="17" t="s">
        <v>36</v>
      </c>
      <c r="E13" s="18" t="s">
        <v>37</v>
      </c>
      <c r="F13" s="26">
        <v>8</v>
      </c>
      <c r="G13" s="26">
        <v>7.5</v>
      </c>
      <c r="H13" s="27">
        <f>(F13*6+G13*4)/10</f>
        <v>7.8</v>
      </c>
      <c r="I13" s="12" t="str">
        <f>IF(H13&gt;=8.5,"A",IF(H13&gt;=7,"B",IF(H13&gt;=5.5,"C",IF(H13&gt;=4,"D",IF(AND(H13&lt;4,H13&gt;=0),"F",IF(AND(#REF!="",#REF!="",F13=""),"I",IF(OR(#REF!&lt;&gt;"",#REF!&lt;&gt;"",F13&lt;&gt;""),"X","R")))))))</f>
        <v>B</v>
      </c>
      <c r="J13" s="25">
        <f>IF(I13="A",4,IF(I13="B",3,IF(I13="C",2,IF(I13="D",1,0))))</f>
        <v>3</v>
      </c>
      <c r="K13" s="9" t="str">
        <f>IF(I13="A","GIỎI",IF(I13="B","KHÁ",IF(I13="C","TB",IF(I13="D","TB YẾU","KÉM"))))</f>
        <v>KHÁ</v>
      </c>
      <c r="L13" s="4" t="str">
        <f>IF(OR(H13&lt;4,F13&lt;=2),"KHÔNG ĐẠT"," ĐẠT")</f>
        <v> ĐẠT</v>
      </c>
    </row>
    <row r="14" spans="2:11" ht="16.5">
      <c r="B14" s="3" t="s">
        <v>58</v>
      </c>
      <c r="H14" s="45"/>
      <c r="I14" s="45"/>
      <c r="J14" s="45"/>
      <c r="K14" s="45"/>
    </row>
    <row r="15" spans="2:11" ht="19.5" customHeight="1">
      <c r="B15" s="30" t="s">
        <v>38</v>
      </c>
      <c r="C15" s="30"/>
      <c r="D15" s="30"/>
      <c r="E15" s="30" t="s">
        <v>11</v>
      </c>
      <c r="F15" s="30"/>
      <c r="G15" s="30" t="s">
        <v>12</v>
      </c>
      <c r="H15" s="30"/>
      <c r="I15" s="46" t="s">
        <v>39</v>
      </c>
      <c r="J15" s="46"/>
      <c r="K15" s="46"/>
    </row>
    <row r="16" ht="15.75">
      <c r="C16" s="2"/>
    </row>
    <row r="19" spans="2:11" ht="30.75" customHeight="1">
      <c r="B19" s="30" t="s">
        <v>47</v>
      </c>
      <c r="C19" s="30"/>
      <c r="D19" s="11"/>
      <c r="E19" s="30" t="s">
        <v>19</v>
      </c>
      <c r="F19" s="30"/>
      <c r="G19" s="30" t="s">
        <v>14</v>
      </c>
      <c r="H19" s="30"/>
      <c r="I19" s="11" t="s">
        <v>40</v>
      </c>
      <c r="J19" s="11"/>
      <c r="K19" s="11"/>
    </row>
    <row r="20" ht="24.75" customHeight="1"/>
  </sheetData>
  <sheetProtection/>
  <mergeCells count="24">
    <mergeCell ref="A1:D1"/>
    <mergeCell ref="E1:K1"/>
    <mergeCell ref="A2:D2"/>
    <mergeCell ref="E2:K2"/>
    <mergeCell ref="E3:K3"/>
    <mergeCell ref="E4:K4"/>
    <mergeCell ref="E5:K5"/>
    <mergeCell ref="E6:K6"/>
    <mergeCell ref="A8:A9"/>
    <mergeCell ref="B8:B9"/>
    <mergeCell ref="C8:D9"/>
    <mergeCell ref="E8:E9"/>
    <mergeCell ref="F8:F9"/>
    <mergeCell ref="G8:G9"/>
    <mergeCell ref="H8:J8"/>
    <mergeCell ref="B19:C19"/>
    <mergeCell ref="E19:F19"/>
    <mergeCell ref="G15:H15"/>
    <mergeCell ref="G19:H19"/>
    <mergeCell ref="K8:L9"/>
    <mergeCell ref="H14:K14"/>
    <mergeCell ref="B15:D15"/>
    <mergeCell ref="E15:F15"/>
    <mergeCell ref="I15:K15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5.28125" style="1" customWidth="1"/>
    <col min="4" max="4" width="7.140625" style="1" customWidth="1"/>
    <col min="5" max="5" width="10.5742187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8.140625" style="1" customWidth="1"/>
    <col min="15" max="15" width="11.28125" style="1" customWidth="1"/>
    <col min="16" max="16384" width="9.140625" style="1" customWidth="1"/>
  </cols>
  <sheetData>
    <row r="1" spans="1:14" ht="15.75">
      <c r="A1" s="29" t="s">
        <v>1</v>
      </c>
      <c r="B1" s="29"/>
      <c r="C1" s="29"/>
      <c r="D1" s="29"/>
      <c r="E1" s="30" t="s">
        <v>7</v>
      </c>
      <c r="F1" s="30"/>
      <c r="G1" s="30"/>
      <c r="H1" s="30"/>
      <c r="I1" s="30"/>
      <c r="J1" s="30"/>
      <c r="K1" s="30"/>
      <c r="L1" s="30"/>
      <c r="M1" s="30"/>
      <c r="N1" s="30"/>
    </row>
    <row r="2" spans="1:14" ht="19.5" customHeight="1">
      <c r="A2" s="31" t="s">
        <v>2</v>
      </c>
      <c r="B2" s="31"/>
      <c r="C2" s="31"/>
      <c r="D2" s="31"/>
      <c r="E2" s="30" t="s">
        <v>21</v>
      </c>
      <c r="F2" s="30"/>
      <c r="G2" s="30"/>
      <c r="H2" s="30"/>
      <c r="I2" s="30"/>
      <c r="J2" s="30"/>
      <c r="K2" s="30"/>
      <c r="L2" s="30"/>
      <c r="M2" s="30"/>
      <c r="N2" s="30"/>
    </row>
    <row r="3" spans="5:14" ht="20.25" customHeight="1">
      <c r="E3" s="32" t="s">
        <v>22</v>
      </c>
      <c r="F3" s="32"/>
      <c r="G3" s="32"/>
      <c r="H3" s="32"/>
      <c r="I3" s="32"/>
      <c r="J3" s="32"/>
      <c r="K3" s="32"/>
      <c r="L3" s="32"/>
      <c r="M3" s="32"/>
      <c r="N3" s="32"/>
    </row>
    <row r="4" spans="5:14" ht="18.75" customHeight="1">
      <c r="E4" s="30" t="s">
        <v>51</v>
      </c>
      <c r="F4" s="30"/>
      <c r="G4" s="30"/>
      <c r="H4" s="30"/>
      <c r="I4" s="30"/>
      <c r="J4" s="30"/>
      <c r="K4" s="30"/>
      <c r="L4" s="30"/>
      <c r="M4" s="30"/>
      <c r="N4" s="30"/>
    </row>
    <row r="5" spans="5:14" ht="18.75" customHeight="1">
      <c r="E5" s="33" t="s">
        <v>57</v>
      </c>
      <c r="F5" s="33"/>
      <c r="G5" s="33"/>
      <c r="H5" s="33"/>
      <c r="I5" s="33"/>
      <c r="J5" s="33"/>
      <c r="K5" s="33"/>
      <c r="L5" s="33"/>
      <c r="M5" s="33"/>
      <c r="N5" s="33"/>
    </row>
    <row r="6" spans="5:14" ht="15.75" customHeight="1">
      <c r="E6" s="33" t="s">
        <v>54</v>
      </c>
      <c r="F6" s="33"/>
      <c r="G6" s="33"/>
      <c r="H6" s="33"/>
      <c r="I6" s="33"/>
      <c r="J6" s="33"/>
      <c r="K6" s="33"/>
      <c r="L6" s="33"/>
      <c r="M6" s="33"/>
      <c r="N6" s="33"/>
    </row>
    <row r="7" ht="10.5" customHeight="1"/>
    <row r="8" spans="1:15" s="6" customFormat="1" ht="42" customHeight="1">
      <c r="A8" s="34" t="s">
        <v>0</v>
      </c>
      <c r="B8" s="34" t="s">
        <v>3</v>
      </c>
      <c r="C8" s="34" t="s">
        <v>4</v>
      </c>
      <c r="D8" s="34"/>
      <c r="E8" s="35" t="s">
        <v>5</v>
      </c>
      <c r="F8" s="36" t="s">
        <v>13</v>
      </c>
      <c r="G8" s="38" t="s">
        <v>41</v>
      </c>
      <c r="H8" s="39"/>
      <c r="I8" s="40"/>
      <c r="J8" s="36" t="s">
        <v>18</v>
      </c>
      <c r="K8" s="38" t="s">
        <v>10</v>
      </c>
      <c r="L8" s="39"/>
      <c r="M8" s="40"/>
      <c r="N8" s="41" t="s">
        <v>17</v>
      </c>
      <c r="O8" s="42"/>
    </row>
    <row r="9" spans="1:15" s="6" customFormat="1" ht="36" customHeight="1">
      <c r="A9" s="34"/>
      <c r="B9" s="34"/>
      <c r="C9" s="34"/>
      <c r="D9" s="34"/>
      <c r="E9" s="34"/>
      <c r="F9" s="37"/>
      <c r="G9" s="8" t="s">
        <v>8</v>
      </c>
      <c r="H9" s="13" t="s">
        <v>20</v>
      </c>
      <c r="I9" s="5" t="s">
        <v>9</v>
      </c>
      <c r="J9" s="37"/>
      <c r="K9" s="5" t="s">
        <v>15</v>
      </c>
      <c r="L9" s="5" t="s">
        <v>6</v>
      </c>
      <c r="M9" s="5" t="s">
        <v>16</v>
      </c>
      <c r="N9" s="43"/>
      <c r="O9" s="44"/>
    </row>
    <row r="10" spans="1:15" s="19" customFormat="1" ht="23.25" customHeight="1">
      <c r="A10" s="10">
        <v>1</v>
      </c>
      <c r="B10" s="15" t="s">
        <v>23</v>
      </c>
      <c r="C10" s="16" t="s">
        <v>24</v>
      </c>
      <c r="D10" s="17" t="s">
        <v>25</v>
      </c>
      <c r="E10" s="18" t="s">
        <v>26</v>
      </c>
      <c r="F10" s="12">
        <v>9</v>
      </c>
      <c r="G10" s="21">
        <v>7</v>
      </c>
      <c r="H10" s="12"/>
      <c r="I10" s="12">
        <f>G10</f>
        <v>7</v>
      </c>
      <c r="J10" s="12">
        <v>5.3</v>
      </c>
      <c r="K10" s="22">
        <f>ROUND((J10*7+I10*2+F10)/10,1)</f>
        <v>6</v>
      </c>
      <c r="L10" s="23" t="str">
        <f>IF(K10&gt;=8.5,"A",IF(K10&gt;=7,"B",IF(K10&gt;=5.5,"C",IF(K10&gt;=4,"D",IF(AND(K10&lt;4,K10&gt;=0),"F",IF(AND(#REF!="",I10="",F10=""),"I",IF(OR(#REF!&lt;&gt;"",I10&lt;&gt;"",F10&lt;&gt;""),"X","R")))))))</f>
        <v>C</v>
      </c>
      <c r="M10" s="24">
        <f>IF(L10="A",4,IF(L10="B",3,IF(L10="C",2,IF(L10="D",1,0))))</f>
        <v>2</v>
      </c>
      <c r="N10" s="9" t="str">
        <f>IF(L10="A","GIỎI",IF(L10="B","KHÁ",IF(L10="C","TB",IF(L10="D","TB YẾU","KÉM"))))</f>
        <v>TB</v>
      </c>
      <c r="O10" s="4" t="str">
        <f>IF(OR(K10&lt;4,F10&lt;=2),"KHÔNG ĐẠT"," ĐẠT")</f>
        <v> ĐẠT</v>
      </c>
    </row>
    <row r="11" spans="1:15" s="19" customFormat="1" ht="23.25" customHeight="1">
      <c r="A11" s="10">
        <v>2</v>
      </c>
      <c r="B11" s="20" t="s">
        <v>27</v>
      </c>
      <c r="C11" s="16" t="s">
        <v>24</v>
      </c>
      <c r="D11" s="17" t="s">
        <v>28</v>
      </c>
      <c r="E11" s="18" t="s">
        <v>29</v>
      </c>
      <c r="F11" s="12">
        <v>9</v>
      </c>
      <c r="G11" s="21">
        <v>8</v>
      </c>
      <c r="H11" s="12"/>
      <c r="I11" s="12">
        <f>G11</f>
        <v>8</v>
      </c>
      <c r="J11" s="12">
        <v>6</v>
      </c>
      <c r="K11" s="22">
        <f>ROUND((J11*7+I11*2+F11)/10,1)</f>
        <v>6.7</v>
      </c>
      <c r="L11" s="23" t="str">
        <f>IF(K11&gt;=8.5,"A",IF(K11&gt;=7,"B",IF(K11&gt;=5.5,"C",IF(K11&gt;=4,"D",IF(AND(K11&lt;4,K11&gt;=0),"F",IF(AND(#REF!="",I11="",F11=""),"I",IF(OR(#REF!&lt;&gt;"",I11&lt;&gt;"",F11&lt;&gt;""),"X","R")))))))</f>
        <v>C</v>
      </c>
      <c r="M11" s="24">
        <f>IF(L11="A",4,IF(L11="B",3,IF(L11="C",2,IF(L11="D",1,0))))</f>
        <v>2</v>
      </c>
      <c r="N11" s="9" t="str">
        <f>IF(L11="A","GIỎI",IF(L11="B","KHÁ",IF(L11="C","TB",IF(L11="D","TB YẾU","KÉM"))))</f>
        <v>TB</v>
      </c>
      <c r="O11" s="4" t="str">
        <f>IF(OR(K11&lt;4,F11&lt;=2),"KHÔNG ĐẠT"," ĐẠT")</f>
        <v> ĐẠT</v>
      </c>
    </row>
    <row r="12" spans="1:15" s="19" customFormat="1" ht="23.25" customHeight="1">
      <c r="A12" s="10">
        <v>3</v>
      </c>
      <c r="B12" s="20" t="s">
        <v>30</v>
      </c>
      <c r="C12" s="16" t="s">
        <v>31</v>
      </c>
      <c r="D12" s="17" t="s">
        <v>32</v>
      </c>
      <c r="E12" s="18" t="s">
        <v>33</v>
      </c>
      <c r="F12" s="12">
        <v>10</v>
      </c>
      <c r="G12" s="21">
        <v>9</v>
      </c>
      <c r="H12" s="12"/>
      <c r="I12" s="12">
        <f>G12</f>
        <v>9</v>
      </c>
      <c r="J12" s="12">
        <v>6</v>
      </c>
      <c r="K12" s="22">
        <f>ROUND((J12*7+I12*2+F12)/10,1)</f>
        <v>7</v>
      </c>
      <c r="L12" s="23" t="str">
        <f>IF(K12&gt;=8.5,"A",IF(K12&gt;=7,"B",IF(K12&gt;=5.5,"C",IF(K12&gt;=4,"D",IF(AND(K12&lt;4,K12&gt;=0),"F",IF(AND(#REF!="",I12="",F12=""),"I",IF(OR(#REF!&lt;&gt;"",I12&lt;&gt;"",F12&lt;&gt;""),"X","R")))))))</f>
        <v>B</v>
      </c>
      <c r="M12" s="24">
        <f>IF(L12="A",4,IF(L12="B",3,IF(L12="C",2,IF(L12="D",1,0))))</f>
        <v>3</v>
      </c>
      <c r="N12" s="9" t="str">
        <f>IF(L12="A","GIỎI",IF(L12="B","KHÁ",IF(L12="C","TB",IF(L12="D","TB YẾU","KÉM"))))</f>
        <v>KHÁ</v>
      </c>
      <c r="O12" s="4" t="str">
        <f>IF(OR(K12&lt;4,F12&lt;=2),"KHÔNG ĐẠT"," ĐẠT")</f>
        <v> ĐẠT</v>
      </c>
    </row>
    <row r="13" spans="1:15" s="19" customFormat="1" ht="23.25" customHeight="1">
      <c r="A13" s="10">
        <v>4</v>
      </c>
      <c r="B13" s="20" t="s">
        <v>42</v>
      </c>
      <c r="C13" s="16" t="s">
        <v>43</v>
      </c>
      <c r="D13" s="17" t="s">
        <v>44</v>
      </c>
      <c r="E13" s="18" t="s">
        <v>45</v>
      </c>
      <c r="F13" s="12">
        <v>8</v>
      </c>
      <c r="G13" s="21">
        <v>7</v>
      </c>
      <c r="H13" s="12"/>
      <c r="I13" s="12">
        <f>G13</f>
        <v>7</v>
      </c>
      <c r="J13" s="12">
        <v>7.8</v>
      </c>
      <c r="K13" s="22">
        <f>ROUND((J13*7+I13*2+F13)/10,1)</f>
        <v>7.7</v>
      </c>
      <c r="L13" s="23" t="str">
        <f>IF(K13&gt;=8.5,"A",IF(K13&gt;=7,"B",IF(K13&gt;=5.5,"C",IF(K13&gt;=4,"D",IF(AND(K13&lt;4,K13&gt;=0),"F",IF(AND(#REF!="",I13="",F13=""),"I",IF(OR(#REF!&lt;&gt;"",I13&lt;&gt;"",F13&lt;&gt;""),"X","R")))))))</f>
        <v>B</v>
      </c>
      <c r="M13" s="24">
        <f>IF(L13="A",4,IF(L13="B",3,IF(L13="C",2,IF(L13="D",1,0))))</f>
        <v>3</v>
      </c>
      <c r="N13" s="9" t="str">
        <f>IF(L13="A","GIỎI",IF(L13="B","KHÁ",IF(L13="C","TB",IF(L13="D","TB YẾU","KÉM"))))</f>
        <v>KHÁ</v>
      </c>
      <c r="O13" s="4" t="str">
        <f>IF(OR(K13&lt;4,F13&lt;=2),"KHÔNG ĐẠT"," ĐẠT")</f>
        <v> ĐẠT</v>
      </c>
    </row>
    <row r="14" spans="1:15" s="19" customFormat="1" ht="23.25" customHeight="1">
      <c r="A14" s="10">
        <v>5</v>
      </c>
      <c r="B14" s="20" t="s">
        <v>34</v>
      </c>
      <c r="C14" s="16" t="s">
        <v>35</v>
      </c>
      <c r="D14" s="17" t="s">
        <v>36</v>
      </c>
      <c r="E14" s="18" t="s">
        <v>37</v>
      </c>
      <c r="F14" s="12">
        <v>10</v>
      </c>
      <c r="G14" s="21">
        <v>9</v>
      </c>
      <c r="H14" s="12"/>
      <c r="I14" s="12">
        <f>G14</f>
        <v>9</v>
      </c>
      <c r="J14" s="12">
        <v>9.3</v>
      </c>
      <c r="K14" s="22">
        <f>ROUND((J14*7+I14*2+F14)/10,1)</f>
        <v>9.3</v>
      </c>
      <c r="L14" s="23" t="str">
        <f>IF(K14&gt;=8.5,"A",IF(K14&gt;=7,"B",IF(K14&gt;=5.5,"C",IF(K14&gt;=4,"D",IF(AND(K14&lt;4,K14&gt;=0),"F",IF(AND(#REF!="",I14="",F14=""),"I",IF(OR(#REF!&lt;&gt;"",I14&lt;&gt;"",F14&lt;&gt;""),"X","R")))))))</f>
        <v>A</v>
      </c>
      <c r="M14" s="24">
        <f>IF(L14="A",4,IF(L14="B",3,IF(L14="C",2,IF(L14="D",1,0))))</f>
        <v>4</v>
      </c>
      <c r="N14" s="9" t="str">
        <f>IF(L14="A","GIỎI",IF(L14="B","KHÁ",IF(L14="C","TB",IF(L14="D","TB YẾU","KÉM"))))</f>
        <v>GIỎI</v>
      </c>
      <c r="O14" s="4" t="str">
        <f>IF(OR(K14&lt;4,F14&lt;=2),"KHÔNG ĐẠT"," ĐẠT")</f>
        <v> ĐẠT</v>
      </c>
    </row>
    <row r="15" spans="2:14" ht="16.5">
      <c r="B15" s="3" t="s">
        <v>46</v>
      </c>
      <c r="K15" s="45"/>
      <c r="L15" s="45"/>
      <c r="M15" s="45"/>
      <c r="N15" s="45"/>
    </row>
    <row r="16" spans="2:14" ht="19.5" customHeight="1">
      <c r="B16" s="30" t="s">
        <v>38</v>
      </c>
      <c r="C16" s="30"/>
      <c r="D16" s="30"/>
      <c r="E16" s="30" t="s">
        <v>11</v>
      </c>
      <c r="F16" s="30"/>
      <c r="G16" s="30"/>
      <c r="H16" s="30" t="s">
        <v>12</v>
      </c>
      <c r="I16" s="30"/>
      <c r="J16" s="30"/>
      <c r="K16" s="14"/>
      <c r="L16" s="46" t="s">
        <v>39</v>
      </c>
      <c r="M16" s="46"/>
      <c r="N16" s="46"/>
    </row>
    <row r="17" ht="15.75">
      <c r="C17" s="2"/>
    </row>
    <row r="20" spans="2:14" ht="30.75" customHeight="1">
      <c r="B20" s="30" t="s">
        <v>47</v>
      </c>
      <c r="C20" s="30"/>
      <c r="D20" s="11"/>
      <c r="E20" s="30" t="s">
        <v>19</v>
      </c>
      <c r="F20" s="30"/>
      <c r="G20" s="30"/>
      <c r="H20" s="30" t="s">
        <v>14</v>
      </c>
      <c r="I20" s="30"/>
      <c r="J20" s="30"/>
      <c r="K20" s="11"/>
      <c r="L20" s="11" t="s">
        <v>40</v>
      </c>
      <c r="M20" s="11"/>
      <c r="N20" s="11"/>
    </row>
    <row r="21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0:C20"/>
    <mergeCell ref="E20:G20"/>
    <mergeCell ref="H20:J20"/>
    <mergeCell ref="N8:O9"/>
    <mergeCell ref="K15:N15"/>
    <mergeCell ref="B16:D16"/>
    <mergeCell ref="E16:G16"/>
    <mergeCell ref="H16:J16"/>
    <mergeCell ref="L16:N16"/>
  </mergeCells>
  <printOptions/>
  <pageMargins left="0.26" right="0.1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B13" sqref="B13:E13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5.28125" style="1" customWidth="1"/>
    <col min="4" max="4" width="7.140625" style="1" customWidth="1"/>
    <col min="5" max="5" width="11.00390625" style="1" customWidth="1"/>
    <col min="6" max="6" width="12.421875" style="1" customWidth="1"/>
    <col min="7" max="7" width="6.421875" style="1" customWidth="1"/>
    <col min="8" max="8" width="7.0039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6.8515625" style="1" customWidth="1"/>
    <col min="15" max="15" width="11.421875" style="1" customWidth="1"/>
    <col min="16" max="16384" width="9.140625" style="1" customWidth="1"/>
  </cols>
  <sheetData>
    <row r="1" spans="1:14" ht="15.75">
      <c r="A1" s="29" t="s">
        <v>1</v>
      </c>
      <c r="B1" s="29"/>
      <c r="C1" s="29"/>
      <c r="D1" s="29"/>
      <c r="E1" s="30" t="s">
        <v>7</v>
      </c>
      <c r="F1" s="30"/>
      <c r="G1" s="30"/>
      <c r="H1" s="30"/>
      <c r="I1" s="30"/>
      <c r="J1" s="30"/>
      <c r="K1" s="30"/>
      <c r="L1" s="30"/>
      <c r="M1" s="30"/>
      <c r="N1" s="30"/>
    </row>
    <row r="2" spans="1:14" ht="19.5" customHeight="1">
      <c r="A2" s="31" t="s">
        <v>2</v>
      </c>
      <c r="B2" s="31"/>
      <c r="C2" s="31"/>
      <c r="D2" s="31"/>
      <c r="E2" s="30" t="s">
        <v>21</v>
      </c>
      <c r="F2" s="30"/>
      <c r="G2" s="30"/>
      <c r="H2" s="30"/>
      <c r="I2" s="30"/>
      <c r="J2" s="30"/>
      <c r="K2" s="30"/>
      <c r="L2" s="30"/>
      <c r="M2" s="30"/>
      <c r="N2" s="30"/>
    </row>
    <row r="3" spans="5:14" ht="20.25" customHeight="1">
      <c r="E3" s="32" t="s">
        <v>22</v>
      </c>
      <c r="F3" s="32"/>
      <c r="G3" s="32"/>
      <c r="H3" s="32"/>
      <c r="I3" s="32"/>
      <c r="J3" s="32"/>
      <c r="K3" s="32"/>
      <c r="L3" s="32"/>
      <c r="M3" s="32"/>
      <c r="N3" s="32"/>
    </row>
    <row r="4" spans="5:14" ht="18.75" customHeight="1">
      <c r="E4" s="30" t="s">
        <v>51</v>
      </c>
      <c r="F4" s="30"/>
      <c r="G4" s="30"/>
      <c r="H4" s="30"/>
      <c r="I4" s="30"/>
      <c r="J4" s="30"/>
      <c r="K4" s="30"/>
      <c r="L4" s="30"/>
      <c r="M4" s="30"/>
      <c r="N4" s="30"/>
    </row>
    <row r="5" spans="5:14" ht="18.75" customHeight="1">
      <c r="E5" s="33" t="s">
        <v>55</v>
      </c>
      <c r="F5" s="33"/>
      <c r="G5" s="33"/>
      <c r="H5" s="33"/>
      <c r="I5" s="33"/>
      <c r="J5" s="33"/>
      <c r="K5" s="33"/>
      <c r="L5" s="33"/>
      <c r="M5" s="33"/>
      <c r="N5" s="33"/>
    </row>
    <row r="6" spans="5:14" ht="15.75" customHeight="1">
      <c r="E6" s="33" t="s">
        <v>56</v>
      </c>
      <c r="F6" s="33"/>
      <c r="G6" s="33"/>
      <c r="H6" s="33"/>
      <c r="I6" s="33"/>
      <c r="J6" s="33"/>
      <c r="K6" s="33"/>
      <c r="L6" s="33"/>
      <c r="M6" s="33"/>
      <c r="N6" s="33"/>
    </row>
    <row r="7" ht="10.5" customHeight="1"/>
    <row r="8" spans="1:15" s="6" customFormat="1" ht="42" customHeight="1">
      <c r="A8" s="34" t="s">
        <v>0</v>
      </c>
      <c r="B8" s="34" t="s">
        <v>3</v>
      </c>
      <c r="C8" s="34" t="s">
        <v>4</v>
      </c>
      <c r="D8" s="34"/>
      <c r="E8" s="35" t="s">
        <v>5</v>
      </c>
      <c r="F8" s="36" t="s">
        <v>13</v>
      </c>
      <c r="G8" s="38" t="s">
        <v>48</v>
      </c>
      <c r="H8" s="39"/>
      <c r="I8" s="40"/>
      <c r="J8" s="36" t="s">
        <v>49</v>
      </c>
      <c r="K8" s="38" t="s">
        <v>10</v>
      </c>
      <c r="L8" s="39"/>
      <c r="M8" s="40"/>
      <c r="N8" s="41" t="s">
        <v>17</v>
      </c>
      <c r="O8" s="42"/>
    </row>
    <row r="9" spans="1:15" s="6" customFormat="1" ht="36" customHeight="1">
      <c r="A9" s="34"/>
      <c r="B9" s="34"/>
      <c r="C9" s="34"/>
      <c r="D9" s="34"/>
      <c r="E9" s="34"/>
      <c r="F9" s="37"/>
      <c r="G9" s="8" t="s">
        <v>8</v>
      </c>
      <c r="H9" s="13" t="s">
        <v>59</v>
      </c>
      <c r="I9" s="5" t="s">
        <v>9</v>
      </c>
      <c r="J9" s="37"/>
      <c r="K9" s="5" t="s">
        <v>15</v>
      </c>
      <c r="L9" s="5" t="s">
        <v>6</v>
      </c>
      <c r="M9" s="5" t="s">
        <v>16</v>
      </c>
      <c r="N9" s="43"/>
      <c r="O9" s="44"/>
    </row>
    <row r="10" spans="1:15" s="19" customFormat="1" ht="23.25" customHeight="1">
      <c r="A10" s="10">
        <v>1</v>
      </c>
      <c r="B10" s="15" t="s">
        <v>23</v>
      </c>
      <c r="C10" s="16" t="s">
        <v>24</v>
      </c>
      <c r="D10" s="17" t="s">
        <v>25</v>
      </c>
      <c r="E10" s="18" t="s">
        <v>26</v>
      </c>
      <c r="F10" s="12">
        <v>8</v>
      </c>
      <c r="G10" s="21">
        <v>9</v>
      </c>
      <c r="H10" s="12">
        <v>7</v>
      </c>
      <c r="I10" s="12">
        <f>(H10*3+G10)/4</f>
        <v>7.5</v>
      </c>
      <c r="J10" s="12">
        <v>6</v>
      </c>
      <c r="K10" s="22">
        <f>ROUND((J10*5+I10*4+F10)/10,1)</f>
        <v>6.8</v>
      </c>
      <c r="L10" s="23" t="str">
        <f>IF(K10&gt;=8.5,"A",IF(K10&gt;=7,"B",IF(K10&gt;=5.5,"C",IF(K10&gt;=4,"D",IF(AND(K10&lt;4,K10&gt;=0),"F",IF(AND(#REF!="",I10="",F10=""),"I",IF(OR(#REF!&lt;&gt;"",I10&lt;&gt;"",F10&lt;&gt;""),"X","R")))))))</f>
        <v>C</v>
      </c>
      <c r="M10" s="24">
        <f>IF(L10="A",4,IF(L10="B",3,IF(L10="C",2,IF(L10="D",1,0))))</f>
        <v>2</v>
      </c>
      <c r="N10" s="9" t="str">
        <f>IF(L10="A","GIỎI",IF(L10="B","KHÁ",IF(L10="C","TB",IF(L10="D","TB YẾU","KÉM"))))</f>
        <v>TB</v>
      </c>
      <c r="O10" s="4" t="str">
        <f>IF(OR(K10&lt;4,F10&lt;=2),"KHÔNG ĐẠT"," ĐẠT")</f>
        <v> ĐẠT</v>
      </c>
    </row>
    <row r="11" spans="1:15" s="19" customFormat="1" ht="23.25" customHeight="1">
      <c r="A11" s="10">
        <v>2</v>
      </c>
      <c r="B11" s="20" t="s">
        <v>27</v>
      </c>
      <c r="C11" s="16" t="s">
        <v>24</v>
      </c>
      <c r="D11" s="17" t="s">
        <v>28</v>
      </c>
      <c r="E11" s="18" t="s">
        <v>29</v>
      </c>
      <c r="F11" s="12">
        <v>6</v>
      </c>
      <c r="G11" s="21">
        <v>9</v>
      </c>
      <c r="H11" s="12">
        <v>6</v>
      </c>
      <c r="I11" s="12">
        <f>(H11*3+G11)/4</f>
        <v>6.75</v>
      </c>
      <c r="J11" s="12">
        <v>6</v>
      </c>
      <c r="K11" s="22">
        <f>ROUND((J11*5+I11*4+F11)/10,1)</f>
        <v>6.3</v>
      </c>
      <c r="L11" s="23" t="str">
        <f>IF(K11&gt;=8.5,"A",IF(K11&gt;=7,"B",IF(K11&gt;=5.5,"C",IF(K11&gt;=4,"D",IF(AND(K11&lt;4,K11&gt;=0),"F",IF(AND(#REF!="",I11="",F11=""),"I",IF(OR(#REF!&lt;&gt;"",I11&lt;&gt;"",F11&lt;&gt;""),"X","R")))))))</f>
        <v>C</v>
      </c>
      <c r="M11" s="24">
        <f>IF(L11="A",4,IF(L11="B",3,IF(L11="C",2,IF(L11="D",1,0))))</f>
        <v>2</v>
      </c>
      <c r="N11" s="9" t="str">
        <f>IF(L11="A","GIỎI",IF(L11="B","KHÁ",IF(L11="C","TB",IF(L11="D","TB YẾU","KÉM"))))</f>
        <v>TB</v>
      </c>
      <c r="O11" s="4" t="str">
        <f>IF(OR(K11&lt;4,F11&lt;=2),"KHÔNG ĐẠT"," ĐẠT")</f>
        <v> ĐẠT</v>
      </c>
    </row>
    <row r="12" spans="1:15" s="19" customFormat="1" ht="23.25" customHeight="1">
      <c r="A12" s="10">
        <v>3</v>
      </c>
      <c r="B12" s="20" t="s">
        <v>30</v>
      </c>
      <c r="C12" s="16" t="s">
        <v>31</v>
      </c>
      <c r="D12" s="17" t="s">
        <v>32</v>
      </c>
      <c r="E12" s="18" t="s">
        <v>33</v>
      </c>
      <c r="F12" s="12">
        <v>9</v>
      </c>
      <c r="G12" s="21">
        <v>9</v>
      </c>
      <c r="H12" s="12">
        <v>7</v>
      </c>
      <c r="I12" s="12">
        <f>(H12*3+G12)/4</f>
        <v>7.5</v>
      </c>
      <c r="J12" s="12">
        <v>6</v>
      </c>
      <c r="K12" s="22">
        <f>ROUND((J12*5+I12*4+F12)/10,1)</f>
        <v>6.9</v>
      </c>
      <c r="L12" s="23" t="str">
        <f>IF(K12&gt;=8.5,"A",IF(K12&gt;=7,"B",IF(K12&gt;=5.5,"C",IF(K12&gt;=4,"D",IF(AND(K12&lt;4,K12&gt;=0),"F",IF(AND(#REF!="",I12="",F12=""),"I",IF(OR(#REF!&lt;&gt;"",I12&lt;&gt;"",F12&lt;&gt;""),"X","R")))))))</f>
        <v>C</v>
      </c>
      <c r="M12" s="24">
        <f>IF(L12="A",4,IF(L12="B",3,IF(L12="C",2,IF(L12="D",1,0))))</f>
        <v>2</v>
      </c>
      <c r="N12" s="9" t="str">
        <f>IF(L12="A","GIỎI",IF(L12="B","KHÁ",IF(L12="C","TB",IF(L12="D","TB YẾU","KÉM"))))</f>
        <v>TB</v>
      </c>
      <c r="O12" s="4" t="str">
        <f>IF(OR(K12&lt;4,F12&lt;=2),"KHÔNG ĐẠT"," ĐẠT")</f>
        <v> ĐẠT</v>
      </c>
    </row>
    <row r="13" spans="1:15" s="19" customFormat="1" ht="23.25" customHeight="1">
      <c r="A13" s="10">
        <v>4</v>
      </c>
      <c r="B13" s="20" t="s">
        <v>42</v>
      </c>
      <c r="C13" s="16" t="s">
        <v>43</v>
      </c>
      <c r="D13" s="17" t="s">
        <v>44</v>
      </c>
      <c r="E13" s="18" t="s">
        <v>45</v>
      </c>
      <c r="F13" s="12">
        <v>10</v>
      </c>
      <c r="G13" s="21">
        <v>9</v>
      </c>
      <c r="H13" s="12">
        <v>9</v>
      </c>
      <c r="I13" s="12">
        <f>(H13*3+G13)/4</f>
        <v>9</v>
      </c>
      <c r="J13" s="12">
        <v>6.5</v>
      </c>
      <c r="K13" s="22">
        <f>ROUND((J13*5+I13*4+F13)/10,1)</f>
        <v>7.9</v>
      </c>
      <c r="L13" s="23" t="str">
        <f>IF(K13&gt;=8.5,"A",IF(K13&gt;=7,"B",IF(K13&gt;=5.5,"C",IF(K13&gt;=4,"D",IF(AND(K13&lt;4,K13&gt;=0),"F",IF(AND(#REF!="",I13="",F13=""),"I",IF(OR(#REF!&lt;&gt;"",I13&lt;&gt;"",F13&lt;&gt;""),"X","R")))))))</f>
        <v>B</v>
      </c>
      <c r="M13" s="24">
        <f>IF(L13="A",4,IF(L13="B",3,IF(L13="C",2,IF(L13="D",1,0))))</f>
        <v>3</v>
      </c>
      <c r="N13" s="9" t="str">
        <f>IF(L13="A","GIỎI",IF(L13="B","KHÁ",IF(L13="C","TB",IF(L13="D","TB YẾU","KÉM"))))</f>
        <v>KHÁ</v>
      </c>
      <c r="O13" s="4" t="str">
        <f>IF(OR(K13&lt;4,F13&lt;=2),"KHÔNG ĐẠT"," ĐẠT")</f>
        <v> ĐẠT</v>
      </c>
    </row>
    <row r="14" spans="1:15" s="19" customFormat="1" ht="23.25" customHeight="1">
      <c r="A14" s="10">
        <v>5</v>
      </c>
      <c r="B14" s="20" t="s">
        <v>34</v>
      </c>
      <c r="C14" s="16" t="s">
        <v>35</v>
      </c>
      <c r="D14" s="17" t="s">
        <v>36</v>
      </c>
      <c r="E14" s="18" t="s">
        <v>37</v>
      </c>
      <c r="F14" s="12">
        <v>10</v>
      </c>
      <c r="G14" s="21">
        <v>9</v>
      </c>
      <c r="H14" s="12">
        <v>9</v>
      </c>
      <c r="I14" s="12">
        <f>(H14*3+G14)/4</f>
        <v>9</v>
      </c>
      <c r="J14" s="12">
        <v>7</v>
      </c>
      <c r="K14" s="22">
        <f>ROUND((J14*5+I14*4+F14)/10,1)</f>
        <v>8.1</v>
      </c>
      <c r="L14" s="23" t="str">
        <f>IF(K14&gt;=8.5,"A",IF(K14&gt;=7,"B",IF(K14&gt;=5.5,"C",IF(K14&gt;=4,"D",IF(AND(K14&lt;4,K14&gt;=0),"F",IF(AND(#REF!="",I14="",F14=""),"I",IF(OR(#REF!&lt;&gt;"",I14&lt;&gt;"",F14&lt;&gt;""),"X","R")))))))</f>
        <v>B</v>
      </c>
      <c r="M14" s="24">
        <f>IF(L14="A",4,IF(L14="B",3,IF(L14="C",2,IF(L14="D",1,0))))</f>
        <v>3</v>
      </c>
      <c r="N14" s="9" t="str">
        <f>IF(L14="A","GIỎI",IF(L14="B","KHÁ",IF(L14="C","TB",IF(L14="D","TB YẾU","KÉM"))))</f>
        <v>KHÁ</v>
      </c>
      <c r="O14" s="4" t="str">
        <f>IF(OR(K14&lt;4,F14&lt;=2),"KHÔNG ĐẠT"," ĐẠT")</f>
        <v> ĐẠT</v>
      </c>
    </row>
    <row r="15" spans="2:14" ht="16.5">
      <c r="B15" s="3" t="s">
        <v>46</v>
      </c>
      <c r="K15" s="45"/>
      <c r="L15" s="45"/>
      <c r="M15" s="45"/>
      <c r="N15" s="45"/>
    </row>
    <row r="16" spans="2:14" ht="19.5" customHeight="1">
      <c r="B16" s="30" t="s">
        <v>38</v>
      </c>
      <c r="C16" s="30"/>
      <c r="D16" s="30"/>
      <c r="E16" s="30" t="s">
        <v>11</v>
      </c>
      <c r="F16" s="30"/>
      <c r="G16" s="30"/>
      <c r="H16" s="30" t="s">
        <v>12</v>
      </c>
      <c r="I16" s="30"/>
      <c r="J16" s="30"/>
      <c r="K16" s="14"/>
      <c r="L16" s="46" t="s">
        <v>39</v>
      </c>
      <c r="M16" s="46"/>
      <c r="N16" s="46"/>
    </row>
    <row r="17" ht="15.75">
      <c r="C17" s="2"/>
    </row>
    <row r="20" spans="2:14" ht="30.75" customHeight="1">
      <c r="B20" s="30" t="s">
        <v>47</v>
      </c>
      <c r="C20" s="30"/>
      <c r="D20" s="11"/>
      <c r="E20" s="30" t="s">
        <v>19</v>
      </c>
      <c r="F20" s="30"/>
      <c r="G20" s="30"/>
      <c r="H20" s="30" t="s">
        <v>14</v>
      </c>
      <c r="I20" s="30"/>
      <c r="J20" s="30"/>
      <c r="K20" s="11"/>
      <c r="L20" s="11" t="s">
        <v>40</v>
      </c>
      <c r="M20" s="11"/>
      <c r="N20" s="11"/>
    </row>
    <row r="21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0:C20"/>
    <mergeCell ref="E20:G20"/>
    <mergeCell ref="H20:J20"/>
    <mergeCell ref="N8:O9"/>
    <mergeCell ref="K15:N15"/>
    <mergeCell ref="B16:D16"/>
    <mergeCell ref="E16:G16"/>
    <mergeCell ref="H16:J16"/>
    <mergeCell ref="L16:N16"/>
  </mergeCells>
  <printOptions/>
  <pageMargins left="0.23" right="0.1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5.28125" style="1" customWidth="1"/>
    <col min="4" max="4" width="7.140625" style="1" customWidth="1"/>
    <col min="5" max="5" width="11.8515625" style="1" customWidth="1"/>
    <col min="6" max="6" width="12.421875" style="1" customWidth="1"/>
    <col min="7" max="7" width="13.7109375" style="1" customWidth="1"/>
    <col min="8" max="8" width="8.7109375" style="1" customWidth="1"/>
    <col min="9" max="9" width="6.00390625" style="7" customWidth="1"/>
    <col min="10" max="10" width="7.7109375" style="7" customWidth="1"/>
    <col min="11" max="11" width="8.140625" style="1" customWidth="1"/>
    <col min="12" max="12" width="12.8515625" style="1" customWidth="1"/>
    <col min="13" max="16384" width="9.140625" style="1" customWidth="1"/>
  </cols>
  <sheetData>
    <row r="1" spans="1:11" ht="15.75">
      <c r="A1" s="29" t="s">
        <v>1</v>
      </c>
      <c r="B1" s="29"/>
      <c r="C1" s="29"/>
      <c r="D1" s="29"/>
      <c r="E1" s="30" t="s">
        <v>7</v>
      </c>
      <c r="F1" s="30"/>
      <c r="G1" s="30"/>
      <c r="H1" s="30"/>
      <c r="I1" s="30"/>
      <c r="J1" s="30"/>
      <c r="K1" s="30"/>
    </row>
    <row r="2" spans="1:11" ht="19.5" customHeight="1">
      <c r="A2" s="31" t="s">
        <v>2</v>
      </c>
      <c r="B2" s="31"/>
      <c r="C2" s="31"/>
      <c r="D2" s="31"/>
      <c r="E2" s="30" t="s">
        <v>21</v>
      </c>
      <c r="F2" s="30"/>
      <c r="G2" s="30"/>
      <c r="H2" s="30"/>
      <c r="I2" s="30"/>
      <c r="J2" s="30"/>
      <c r="K2" s="30"/>
    </row>
    <row r="3" spans="5:11" ht="20.25" customHeight="1">
      <c r="E3" s="32" t="s">
        <v>22</v>
      </c>
      <c r="F3" s="32"/>
      <c r="G3" s="32"/>
      <c r="H3" s="32"/>
      <c r="I3" s="32"/>
      <c r="J3" s="32"/>
      <c r="K3" s="32"/>
    </row>
    <row r="4" spans="5:11" ht="18.75" customHeight="1">
      <c r="E4" s="30" t="s">
        <v>51</v>
      </c>
      <c r="F4" s="30"/>
      <c r="G4" s="30"/>
      <c r="H4" s="30"/>
      <c r="I4" s="30"/>
      <c r="J4" s="30"/>
      <c r="K4" s="30"/>
    </row>
    <row r="5" spans="5:11" ht="18.75" customHeight="1">
      <c r="E5" s="33" t="s">
        <v>63</v>
      </c>
      <c r="F5" s="33"/>
      <c r="G5" s="33"/>
      <c r="H5" s="33"/>
      <c r="I5" s="33"/>
      <c r="J5" s="33"/>
      <c r="K5" s="33"/>
    </row>
    <row r="6" spans="5:11" ht="15.75" customHeight="1">
      <c r="E6" s="33" t="s">
        <v>64</v>
      </c>
      <c r="F6" s="33"/>
      <c r="G6" s="33"/>
      <c r="H6" s="33"/>
      <c r="I6" s="33"/>
      <c r="J6" s="33"/>
      <c r="K6" s="33"/>
    </row>
    <row r="7" ht="10.5" customHeight="1"/>
    <row r="8" spans="1:12" s="6" customFormat="1" ht="42" customHeight="1">
      <c r="A8" s="34" t="s">
        <v>0</v>
      </c>
      <c r="B8" s="34" t="s">
        <v>3</v>
      </c>
      <c r="C8" s="34" t="s">
        <v>4</v>
      </c>
      <c r="D8" s="34"/>
      <c r="E8" s="35" t="s">
        <v>5</v>
      </c>
      <c r="F8" s="36" t="s">
        <v>61</v>
      </c>
      <c r="G8" s="36" t="s">
        <v>62</v>
      </c>
      <c r="H8" s="38" t="s">
        <v>10</v>
      </c>
      <c r="I8" s="39"/>
      <c r="J8" s="40"/>
      <c r="K8" s="41" t="s">
        <v>17</v>
      </c>
      <c r="L8" s="42"/>
    </row>
    <row r="9" spans="1:12" s="6" customFormat="1" ht="36" customHeight="1">
      <c r="A9" s="34"/>
      <c r="B9" s="34"/>
      <c r="C9" s="34"/>
      <c r="D9" s="34"/>
      <c r="E9" s="34"/>
      <c r="F9" s="37"/>
      <c r="G9" s="37"/>
      <c r="H9" s="5" t="s">
        <v>15</v>
      </c>
      <c r="I9" s="5" t="s">
        <v>6</v>
      </c>
      <c r="J9" s="5" t="s">
        <v>16</v>
      </c>
      <c r="K9" s="43"/>
      <c r="L9" s="44"/>
    </row>
    <row r="10" spans="1:12" s="19" customFormat="1" ht="23.25" customHeight="1">
      <c r="A10" s="10">
        <v>1</v>
      </c>
      <c r="B10" s="15" t="s">
        <v>23</v>
      </c>
      <c r="C10" s="16" t="s">
        <v>24</v>
      </c>
      <c r="D10" s="17" t="s">
        <v>25</v>
      </c>
      <c r="E10" s="18" t="s">
        <v>26</v>
      </c>
      <c r="F10" s="26">
        <v>7</v>
      </c>
      <c r="G10" s="26">
        <v>8</v>
      </c>
      <c r="H10" s="27">
        <f>(F10*6+G10*4)/10</f>
        <v>7.4</v>
      </c>
      <c r="I10" s="12" t="str">
        <f>IF(H10&gt;=8.5,"A",IF(H10&gt;=7,"B",IF(H10&gt;=5.5,"C",IF(H10&gt;=4,"D",IF(AND(H10&lt;4,H10&gt;=0),"F",IF(AND(#REF!="",#REF!="",F10=""),"I",IF(OR(#REF!&lt;&gt;"",#REF!&lt;&gt;"",F10&lt;&gt;""),"X","R")))))))</f>
        <v>B</v>
      </c>
      <c r="J10" s="25">
        <f>IF(I10="A",4,IF(I10="B",3,IF(I10="C",2,IF(I10="D",1,0))))</f>
        <v>3</v>
      </c>
      <c r="K10" s="9" t="str">
        <f>IF(I10="A","GIỎI",IF(I10="B","KHÁ",IF(I10="C","TB",IF(I10="D","TB YẾU","KÉM"))))</f>
        <v>KHÁ</v>
      </c>
      <c r="L10" s="4" t="str">
        <f>IF(OR(H10&lt;4,F10&lt;=2),"KHÔNG ĐẠT"," ĐẠT")</f>
        <v> ĐẠT</v>
      </c>
    </row>
    <row r="11" spans="1:12" s="19" customFormat="1" ht="23.25" customHeight="1">
      <c r="A11" s="10">
        <v>2</v>
      </c>
      <c r="B11" s="20" t="s">
        <v>27</v>
      </c>
      <c r="C11" s="16" t="s">
        <v>24</v>
      </c>
      <c r="D11" s="17" t="s">
        <v>28</v>
      </c>
      <c r="E11" s="18" t="s">
        <v>29</v>
      </c>
      <c r="F11" s="26">
        <v>0</v>
      </c>
      <c r="G11" s="26">
        <v>0</v>
      </c>
      <c r="H11" s="27">
        <f>(F11*6+G11*4)/10</f>
        <v>0</v>
      </c>
      <c r="I11" s="12" t="str">
        <f>IF(H11&gt;=8.5,"A",IF(H11&gt;=7,"B",IF(H11&gt;=5.5,"C",IF(H11&gt;=4,"D",IF(AND(H11&lt;4,H11&gt;=0),"F",IF(AND(#REF!="",#REF!="",F11=""),"I",IF(OR(#REF!&lt;&gt;"",#REF!&lt;&gt;"",F11&lt;&gt;""),"X","R")))))))</f>
        <v>F</v>
      </c>
      <c r="J11" s="25">
        <f>IF(I11="A",4,IF(I11="B",3,IF(I11="C",2,IF(I11="D",1,0))))</f>
        <v>0</v>
      </c>
      <c r="K11" s="9" t="str">
        <f>IF(I11="A","GIỎI",IF(I11="B","KHÁ",IF(I11="C","TB",IF(I11="D","TB YẾU","KÉM"))))</f>
        <v>KÉM</v>
      </c>
      <c r="L11" s="4" t="str">
        <f>IF(OR(H11&lt;4,F11&lt;=2),"KHÔNG ĐẠT"," ĐẠT")</f>
        <v>KHÔNG ĐẠT</v>
      </c>
    </row>
    <row r="12" spans="1:12" s="19" customFormat="1" ht="23.25" customHeight="1">
      <c r="A12" s="10">
        <v>3</v>
      </c>
      <c r="B12" s="20" t="s">
        <v>30</v>
      </c>
      <c r="C12" s="16" t="s">
        <v>31</v>
      </c>
      <c r="D12" s="17" t="s">
        <v>32</v>
      </c>
      <c r="E12" s="18" t="s">
        <v>33</v>
      </c>
      <c r="F12" s="26">
        <v>7</v>
      </c>
      <c r="G12" s="26">
        <v>8</v>
      </c>
      <c r="H12" s="27">
        <f>(F12*6+G12*4)/10</f>
        <v>7.4</v>
      </c>
      <c r="I12" s="12" t="str">
        <f>IF(H12&gt;=8.5,"A",IF(H12&gt;=7,"B",IF(H12&gt;=5.5,"C",IF(H12&gt;=4,"D",IF(AND(H12&lt;4,H12&gt;=0),"F",IF(AND(#REF!="",#REF!="",F12=""),"I",IF(OR(#REF!&lt;&gt;"",#REF!&lt;&gt;"",F12&lt;&gt;""),"X","R")))))))</f>
        <v>B</v>
      </c>
      <c r="J12" s="25">
        <f>IF(I12="A",4,IF(I12="B",3,IF(I12="C",2,IF(I12="D",1,0))))</f>
        <v>3</v>
      </c>
      <c r="K12" s="9" t="str">
        <f>IF(I12="A","GIỎI",IF(I12="B","KHÁ",IF(I12="C","TB",IF(I12="D","TB YẾU","KÉM"))))</f>
        <v>KHÁ</v>
      </c>
      <c r="L12" s="4" t="str">
        <f>IF(OR(H12&lt;4,F12&lt;=2),"KHÔNG ĐẠT"," ĐẠT")</f>
        <v> ĐẠT</v>
      </c>
    </row>
    <row r="13" spans="1:12" s="19" customFormat="1" ht="23.25" customHeight="1">
      <c r="A13" s="10">
        <v>4</v>
      </c>
      <c r="B13" s="20" t="s">
        <v>42</v>
      </c>
      <c r="C13" s="16" t="s">
        <v>43</v>
      </c>
      <c r="D13" s="17" t="s">
        <v>44</v>
      </c>
      <c r="E13" s="18" t="s">
        <v>45</v>
      </c>
      <c r="F13" s="26">
        <v>9</v>
      </c>
      <c r="G13" s="28">
        <v>8.5</v>
      </c>
      <c r="H13" s="27">
        <f>(F13*6+G13*4)/10</f>
        <v>8.8</v>
      </c>
      <c r="I13" s="12" t="str">
        <f>IF(H13&gt;=8.5,"A",IF(H13&gt;=7,"B",IF(H13&gt;=5.5,"C",IF(H13&gt;=4,"D",IF(AND(H13&lt;4,H13&gt;=0),"F",IF(AND(#REF!="",#REF!="",F13=""),"I",IF(OR(#REF!&lt;&gt;"",#REF!&lt;&gt;"",F13&lt;&gt;""),"X","R")))))))</f>
        <v>A</v>
      </c>
      <c r="J13" s="25">
        <f>IF(I13="A",4,IF(I13="B",3,IF(I13="C",2,IF(I13="D",1,0))))</f>
        <v>4</v>
      </c>
      <c r="K13" s="9" t="str">
        <f>IF(I13="A","GIỎI",IF(I13="B","KHÁ",IF(I13="C","TB",IF(I13="D","TB YẾU","KÉM"))))</f>
        <v>GIỎI</v>
      </c>
      <c r="L13" s="4" t="str">
        <f>IF(OR(H13&lt;4,F13&lt;=2),"KHÔNG ĐẠT"," ĐẠT")</f>
        <v> ĐẠT</v>
      </c>
    </row>
    <row r="14" spans="1:12" s="19" customFormat="1" ht="23.25" customHeight="1">
      <c r="A14" s="10">
        <v>5</v>
      </c>
      <c r="B14" s="20" t="s">
        <v>34</v>
      </c>
      <c r="C14" s="16" t="s">
        <v>35</v>
      </c>
      <c r="D14" s="17" t="s">
        <v>36</v>
      </c>
      <c r="E14" s="18" t="s">
        <v>37</v>
      </c>
      <c r="F14" s="26">
        <v>9</v>
      </c>
      <c r="G14" s="26">
        <v>8.5</v>
      </c>
      <c r="H14" s="27">
        <f>(F14*6+G14*4)/10</f>
        <v>8.8</v>
      </c>
      <c r="I14" s="12" t="str">
        <f>IF(H14&gt;=8.5,"A",IF(H14&gt;=7,"B",IF(H14&gt;=5.5,"C",IF(H14&gt;=4,"D",IF(AND(H14&lt;4,H14&gt;=0),"F",IF(AND(#REF!="",#REF!="",F14=""),"I",IF(OR(#REF!&lt;&gt;"",#REF!&lt;&gt;"",F14&lt;&gt;""),"X","R")))))))</f>
        <v>A</v>
      </c>
      <c r="J14" s="25">
        <f>IF(I14="A",4,IF(I14="B",3,IF(I14="C",2,IF(I14="D",1,0))))</f>
        <v>4</v>
      </c>
      <c r="K14" s="9" t="str">
        <f>IF(I14="A","GIỎI",IF(I14="B","KHÁ",IF(I14="C","TB",IF(I14="D","TB YẾU","KÉM"))))</f>
        <v>GIỎI</v>
      </c>
      <c r="L14" s="4" t="str">
        <f>IF(OR(H14&lt;4,F14&lt;=2),"KHÔNG ĐẠT"," ĐẠT")</f>
        <v> ĐẠT</v>
      </c>
    </row>
    <row r="15" spans="2:11" ht="16.5">
      <c r="B15" s="3" t="s">
        <v>46</v>
      </c>
      <c r="H15" s="45"/>
      <c r="I15" s="45"/>
      <c r="J15" s="45"/>
      <c r="K15" s="45"/>
    </row>
    <row r="16" spans="2:11" ht="19.5" customHeight="1">
      <c r="B16" s="30" t="s">
        <v>38</v>
      </c>
      <c r="C16" s="30"/>
      <c r="D16" s="30"/>
      <c r="E16" s="30" t="s">
        <v>11</v>
      </c>
      <c r="F16" s="30"/>
      <c r="G16" s="30" t="s">
        <v>12</v>
      </c>
      <c r="H16" s="30"/>
      <c r="I16" s="46" t="s">
        <v>39</v>
      </c>
      <c r="J16" s="46"/>
      <c r="K16" s="46"/>
    </row>
    <row r="17" ht="15.75">
      <c r="C17" s="2"/>
    </row>
    <row r="20" spans="2:11" ht="30.75" customHeight="1">
      <c r="B20" s="30" t="s">
        <v>47</v>
      </c>
      <c r="C20" s="30"/>
      <c r="D20" s="11"/>
      <c r="E20" s="30" t="s">
        <v>19</v>
      </c>
      <c r="F20" s="30"/>
      <c r="G20" s="30" t="s">
        <v>14</v>
      </c>
      <c r="H20" s="30"/>
      <c r="I20" s="11" t="s">
        <v>40</v>
      </c>
      <c r="J20" s="11"/>
      <c r="K20" s="11"/>
    </row>
    <row r="21" ht="24.75" customHeight="1"/>
  </sheetData>
  <sheetProtection/>
  <mergeCells count="24">
    <mergeCell ref="H15:K15"/>
    <mergeCell ref="B16:D16"/>
    <mergeCell ref="E16:F16"/>
    <mergeCell ref="G16:H16"/>
    <mergeCell ref="I16:K16"/>
    <mergeCell ref="B20:C20"/>
    <mergeCell ref="E20:F20"/>
    <mergeCell ref="G20:H20"/>
    <mergeCell ref="E5:K5"/>
    <mergeCell ref="E6:K6"/>
    <mergeCell ref="A8:A9"/>
    <mergeCell ref="B8:B9"/>
    <mergeCell ref="C8:D9"/>
    <mergeCell ref="E8:E9"/>
    <mergeCell ref="F8:F9"/>
    <mergeCell ref="G8:G9"/>
    <mergeCell ref="H8:J8"/>
    <mergeCell ref="K8:L9"/>
    <mergeCell ref="A1:D1"/>
    <mergeCell ref="E1:K1"/>
    <mergeCell ref="A2:D2"/>
    <mergeCell ref="E2:K2"/>
    <mergeCell ref="E3:K3"/>
    <mergeCell ref="E4:K4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2020-09-03T01:57:05Z</cp:lastPrinted>
  <dcterms:created xsi:type="dcterms:W3CDTF">2009-09-21T02:41:34Z</dcterms:created>
  <dcterms:modified xsi:type="dcterms:W3CDTF">2020-09-04T04:16:00Z</dcterms:modified>
  <cp:category/>
  <cp:version/>
  <cp:contentType/>
  <cp:contentStatus/>
</cp:coreProperties>
</file>