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9000" activeTab="9"/>
  </bookViews>
  <sheets>
    <sheet name="Khi cu điện" sheetId="1" r:id="rId1"/>
    <sheet name="TN KCĐ" sheetId="2" r:id="rId2"/>
    <sheet name="LTĐKTĐ" sheetId="3" r:id="rId3"/>
    <sheet name="LTMĐ" sheetId="4" r:id="rId4"/>
    <sheet name="TN MĐ" sheetId="5" r:id="rId5"/>
    <sheet name="VKT2" sheetId="6" r:id="rId6"/>
    <sheet name="TTHCM" sheetId="7" r:id="rId7"/>
    <sheet name="MĐT" sheetId="8" r:id="rId8"/>
    <sheet name="TN MĐT" sheetId="9" r:id="rId9"/>
    <sheet name="KTĐL" sheetId="10" r:id="rId10"/>
    <sheet name="TN KTĐL" sheetId="11" r:id="rId11"/>
  </sheets>
  <definedNames/>
  <calcPr fullCalcOnLoad="1"/>
</workbook>
</file>

<file path=xl/sharedStrings.xml><?xml version="1.0" encoding="utf-8"?>
<sst xmlns="http://schemas.openxmlformats.org/spreadsheetml/2006/main" count="593" uniqueCount="79">
  <si>
    <t>STT</t>
  </si>
  <si>
    <t>ĐẠI HỌC HUẾ</t>
  </si>
  <si>
    <t>PHÂN HIỆU ĐHH TẠI QUẢNG TRỊ</t>
  </si>
  <si>
    <t>MÃ SV</t>
  </si>
  <si>
    <t>HỌ VÀ TÊN</t>
  </si>
  <si>
    <t>NGÀY
 SINH</t>
  </si>
  <si>
    <t>ĐIỂM CHỮ</t>
  </si>
  <si>
    <t>BẢNG GHI ĐIỂM</t>
  </si>
  <si>
    <t>M 2.2</t>
  </si>
  <si>
    <t>TBC M2</t>
  </si>
  <si>
    <t>ĐIỂM TRUNG BÌNH CHUNG</t>
  </si>
  <si>
    <t>ĐIỂM THÁI ĐỘ HỌC TẬP (M1-HS 1)</t>
  </si>
  <si>
    <t>ĐIỂM SỐ HỆ 10</t>
  </si>
  <si>
    <t>ĐIỂM SỐ HỆ 4</t>
  </si>
  <si>
    <t>XẾP LOẠI</t>
  </si>
  <si>
    <t>Người đọc điểm</t>
  </si>
  <si>
    <t>Người vào điểm</t>
  </si>
  <si>
    <t xml:space="preserve"> M 2.1</t>
  </si>
  <si>
    <t>ĐIỂM THI KẾT THÚC HỌC PHẦN (M3 - HS 7)</t>
  </si>
  <si>
    <t>Xác nhận của Phòng ĐT - KHCN</t>
  </si>
  <si>
    <t>ĐIỂM KIỂM TRA ĐỊNH KỲ (M2 - HS2)</t>
  </si>
  <si>
    <t>Người dò điểm</t>
  </si>
  <si>
    <t>Hà Thị Ngọc Diệu</t>
  </si>
  <si>
    <t>Nguyễn Thị Thi</t>
  </si>
  <si>
    <t>Nguyễn Ngọc Thủy Tiên</t>
  </si>
  <si>
    <t>LỚP: KỸ THUẬT ĐIỆN K11</t>
  </si>
  <si>
    <t>NIÊN KHÓA: 2019 - 2024</t>
  </si>
  <si>
    <t>19Q1011007</t>
  </si>
  <si>
    <t xml:space="preserve">Nguyễn Văn Hoàng </t>
  </si>
  <si>
    <t>Hà</t>
  </si>
  <si>
    <t>15.04.1998</t>
  </si>
  <si>
    <t>19Q1031001</t>
  </si>
  <si>
    <t xml:space="preserve">Trần </t>
  </si>
  <si>
    <t>Hiếu</t>
  </si>
  <si>
    <t>01.12.2001</t>
  </si>
  <si>
    <t>19Q1031002</t>
  </si>
  <si>
    <t xml:space="preserve">Bùi Phi </t>
  </si>
  <si>
    <t>Hồng</t>
  </si>
  <si>
    <t>26.03.1996</t>
  </si>
  <si>
    <t>19Q1031003</t>
  </si>
  <si>
    <t xml:space="preserve">Nguyễn A </t>
  </si>
  <si>
    <t>Ka</t>
  </si>
  <si>
    <t>21.08.2001</t>
  </si>
  <si>
    <t>19Q1031010</t>
  </si>
  <si>
    <t xml:space="preserve">Nguyễn Ngọc Thành </t>
  </si>
  <si>
    <t>Quang</t>
  </si>
  <si>
    <t>12.02.1994</t>
  </si>
  <si>
    <t>19Q1031009</t>
  </si>
  <si>
    <t xml:space="preserve">Nguyễn Hữu </t>
  </si>
  <si>
    <t>Xướng</t>
  </si>
  <si>
    <t>15.11.2001</t>
  </si>
  <si>
    <t>Phan Văn Hoàng</t>
  </si>
  <si>
    <t>Danh sách này gồm có 6 sinh viên./.</t>
  </si>
  <si>
    <t>ĐIỂM KIỂM TRA ĐỊNH KỲ (M2 - HS3)</t>
  </si>
  <si>
    <t>ĐIỂM THI KẾT THÚC HỌC PHẦN (M3 - HS 6)</t>
  </si>
  <si>
    <t>Học kỳ I - Năm học: 2020- 2021</t>
  </si>
  <si>
    <t>Giảng viên: Phan Linh Tiên</t>
  </si>
  <si>
    <t>Giảng viên: Huỳnh Thị Thùy Linh</t>
  </si>
  <si>
    <t>Giảng viên: Võ Quang Nhã</t>
  </si>
  <si>
    <t>ĐIỂM THÍ NGHIỆM</t>
  </si>
  <si>
    <t>HỌC PHẦN: Vẽ kỹ thuật 2        SỐ TÍN CHỈ: 2</t>
  </si>
  <si>
    <t>Giảng viên:  Hoàng Đức Anh Vũ</t>
  </si>
  <si>
    <t>HỌC PHẦN:  Tư tưởng Hồ Chí Minh                SỐ TÍN CHỈ: 2</t>
  </si>
  <si>
    <t>Giảng viên: Nguyễn Thị Thanh Hải</t>
  </si>
  <si>
    <t>HỌC PHẦN:  Lý thuyết mạch điện            SỐ TÍN CHỈ: 3</t>
  </si>
  <si>
    <t>HỌC PHẦN:  Thí nghiệm mạch điện                SỐ TC: 1</t>
  </si>
  <si>
    <t>HỌC PHẦN:  Khí cụ điện            SỐ TÍN CHỈ: 2</t>
  </si>
  <si>
    <t>HỌC PHẦN:  Lý thuyết điều khiển tự động HTĐ              SỐ TÍN CHỈ: 3</t>
  </si>
  <si>
    <t>HỌC PHẦN:  Kỹ thuật đo lường            SỐ TÍN CHỈ: 2</t>
  </si>
  <si>
    <t>Giảng viên: Hồ Sỹ Cảnh</t>
  </si>
  <si>
    <t>ĐIỂM THỰC HÀNH (M2 - HS 6)</t>
  </si>
  <si>
    <t>ĐIỂM THÁI ĐỘ HỌC TẬP (M1-HS 4)</t>
  </si>
  <si>
    <t>HỌC PHẦN:  Thí nghiệm Khí cụ điện            SỐ TÍN CHỈ: 1</t>
  </si>
  <si>
    <t>Giảng viên: Ngô Xuân Cường</t>
  </si>
  <si>
    <t>HỌC PHẦN: Mạch điện tử     SỐ TÍN CHỈ: 2</t>
  </si>
  <si>
    <t xml:space="preserve"> M 2.2</t>
  </si>
  <si>
    <t>HỌC PHẦN: Thí nghiệm Mạch điện tử        SỐ TC: 1</t>
  </si>
  <si>
    <t>HỌC PHẦN: Thí nghiệm kỹ thuật đo lường        SỐ TC: 1</t>
  </si>
  <si>
    <t>Giảng viên:  Lê Thị Hạnh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</si>
</sst>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[$-409]dddd\,\ mmmm\ dd\,\ yyyy"/>
    <numFmt numFmtId="181" formatCode="[$-1010000]d/m/yyyy;@"/>
    <numFmt numFmtId="182" formatCode="[$-1010000]d/m/yy;@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h:mm:ss\ AM/PM"/>
  </numFmts>
  <fonts count="4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1.5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3" fontId="1" fillId="0" borderId="10" xfId="42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3" fontId="2" fillId="0" borderId="0" xfId="0" applyNumberFormat="1" applyFont="1" applyAlignment="1">
      <alignment horizontal="center"/>
    </xf>
    <xf numFmtId="18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6" fillId="0" borderId="11" xfId="0" applyNumberFormat="1" applyFont="1" applyFill="1" applyBorder="1" applyAlignment="1">
      <alignment/>
    </xf>
    <xf numFmtId="49" fontId="46" fillId="0" borderId="12" xfId="0" applyNumberFormat="1" applyFont="1" applyFill="1" applyBorder="1" applyAlignment="1">
      <alignment/>
    </xf>
    <xf numFmtId="0" fontId="46" fillId="0" borderId="13" xfId="0" applyFont="1" applyFill="1" applyBorder="1" applyAlignment="1">
      <alignment/>
    </xf>
    <xf numFmtId="49" fontId="46" fillId="0" borderId="12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/>
    </xf>
    <xf numFmtId="14" fontId="47" fillId="0" borderId="10" xfId="0" applyNumberFormat="1" applyFont="1" applyFill="1" applyBorder="1" applyAlignment="1">
      <alignment/>
    </xf>
    <xf numFmtId="183" fontId="8" fillId="0" borderId="14" xfId="0" applyNumberFormat="1" applyFont="1" applyBorder="1" applyAlignment="1">
      <alignment horizontal="center" vertical="center" wrapText="1"/>
    </xf>
    <xf numFmtId="183" fontId="8" fillId="0" borderId="10" xfId="0" applyNumberFormat="1" applyFont="1" applyBorder="1" applyAlignment="1">
      <alignment horizontal="center" vertical="center" wrapText="1"/>
    </xf>
    <xf numFmtId="183" fontId="8" fillId="0" borderId="10" xfId="0" applyNumberFormat="1" applyFont="1" applyBorder="1" applyAlignment="1">
      <alignment horizontal="center" vertical="center"/>
    </xf>
    <xf numFmtId="183" fontId="9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42950" y="4476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42950" y="4476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42950" y="4476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42950" y="4476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42950" y="4476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42950" y="4476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42950" y="4476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42950" y="4476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Q26" sqref="Q26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9.140625" style="1" customWidth="1"/>
    <col min="4" max="4" width="6.8515625" style="1" customWidth="1"/>
    <col min="5" max="5" width="11.28125" style="1" customWidth="1"/>
    <col min="6" max="6" width="9.7109375" style="11" customWidth="1"/>
    <col min="7" max="7" width="6.85156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9.00390625" style="1" customWidth="1"/>
    <col min="15" max="15" width="11.7109375" style="1" customWidth="1"/>
    <col min="16" max="16384" width="9.140625" style="1" customWidth="1"/>
  </cols>
  <sheetData>
    <row r="1" spans="1:14" ht="15.75">
      <c r="A1" s="32" t="s">
        <v>1</v>
      </c>
      <c r="B1" s="32"/>
      <c r="C1" s="32"/>
      <c r="D1" s="32"/>
      <c r="E1" s="33" t="s">
        <v>7</v>
      </c>
      <c r="F1" s="33"/>
      <c r="G1" s="33"/>
      <c r="H1" s="33"/>
      <c r="I1" s="33"/>
      <c r="J1" s="33"/>
      <c r="K1" s="33"/>
      <c r="L1" s="33"/>
      <c r="M1" s="33"/>
      <c r="N1" s="33"/>
    </row>
    <row r="2" spans="1:14" ht="19.5" customHeight="1">
      <c r="A2" s="34" t="s">
        <v>2</v>
      </c>
      <c r="B2" s="34"/>
      <c r="C2" s="34"/>
      <c r="D2" s="34"/>
      <c r="E2" s="33" t="s">
        <v>25</v>
      </c>
      <c r="F2" s="33"/>
      <c r="G2" s="33"/>
      <c r="H2" s="33"/>
      <c r="I2" s="33"/>
      <c r="J2" s="33"/>
      <c r="K2" s="33"/>
      <c r="L2" s="33"/>
      <c r="M2" s="33"/>
      <c r="N2" s="33"/>
    </row>
    <row r="3" spans="5:14" ht="20.25" customHeight="1">
      <c r="E3" s="35" t="s">
        <v>26</v>
      </c>
      <c r="F3" s="35"/>
      <c r="G3" s="35"/>
      <c r="H3" s="35"/>
      <c r="I3" s="35"/>
      <c r="J3" s="35"/>
      <c r="K3" s="35"/>
      <c r="L3" s="35"/>
      <c r="M3" s="35"/>
      <c r="N3" s="35"/>
    </row>
    <row r="4" spans="5:14" ht="18.75" customHeight="1">
      <c r="E4" s="33" t="s">
        <v>55</v>
      </c>
      <c r="F4" s="33"/>
      <c r="G4" s="33"/>
      <c r="H4" s="33"/>
      <c r="I4" s="33"/>
      <c r="J4" s="33"/>
      <c r="K4" s="33"/>
      <c r="L4" s="33"/>
      <c r="M4" s="33"/>
      <c r="N4" s="33"/>
    </row>
    <row r="5" spans="5:14" ht="18.75" customHeight="1">
      <c r="E5" s="37" t="s">
        <v>66</v>
      </c>
      <c r="F5" s="37"/>
      <c r="G5" s="37"/>
      <c r="H5" s="37"/>
      <c r="I5" s="37"/>
      <c r="J5" s="37"/>
      <c r="K5" s="37"/>
      <c r="L5" s="37"/>
      <c r="M5" s="37"/>
      <c r="N5" s="37"/>
    </row>
    <row r="6" spans="5:14" ht="15.75" customHeight="1">
      <c r="E6" s="37" t="s">
        <v>56</v>
      </c>
      <c r="F6" s="37"/>
      <c r="G6" s="37"/>
      <c r="H6" s="37"/>
      <c r="I6" s="37"/>
      <c r="J6" s="37"/>
      <c r="K6" s="37"/>
      <c r="L6" s="37"/>
      <c r="M6" s="37"/>
      <c r="N6" s="37"/>
    </row>
    <row r="7" ht="10.5" customHeight="1"/>
    <row r="8" spans="1:15" s="4" customFormat="1" ht="42" customHeight="1">
      <c r="A8" s="38" t="s">
        <v>0</v>
      </c>
      <c r="B8" s="38" t="s">
        <v>3</v>
      </c>
      <c r="C8" s="38" t="s">
        <v>4</v>
      </c>
      <c r="D8" s="38"/>
      <c r="E8" s="39" t="s">
        <v>5</v>
      </c>
      <c r="F8" s="40" t="s">
        <v>11</v>
      </c>
      <c r="G8" s="29" t="s">
        <v>20</v>
      </c>
      <c r="H8" s="30"/>
      <c r="I8" s="31"/>
      <c r="J8" s="40" t="s">
        <v>18</v>
      </c>
      <c r="K8" s="29" t="s">
        <v>10</v>
      </c>
      <c r="L8" s="30"/>
      <c r="M8" s="31"/>
      <c r="N8" s="42" t="s">
        <v>14</v>
      </c>
      <c r="O8" s="43"/>
    </row>
    <row r="9" spans="1:15" s="4" customFormat="1" ht="40.5" customHeight="1">
      <c r="A9" s="38"/>
      <c r="B9" s="38"/>
      <c r="C9" s="38"/>
      <c r="D9" s="38"/>
      <c r="E9" s="38"/>
      <c r="F9" s="41"/>
      <c r="G9" s="3" t="s">
        <v>17</v>
      </c>
      <c r="H9" s="6" t="s">
        <v>8</v>
      </c>
      <c r="I9" s="3" t="s">
        <v>9</v>
      </c>
      <c r="J9" s="41"/>
      <c r="K9" s="3" t="s">
        <v>12</v>
      </c>
      <c r="L9" s="3" t="s">
        <v>6</v>
      </c>
      <c r="M9" s="3" t="s">
        <v>13</v>
      </c>
      <c r="N9" s="44"/>
      <c r="O9" s="45"/>
    </row>
    <row r="10" spans="1:15" s="4" customFormat="1" ht="21.75" customHeight="1">
      <c r="A10" s="20">
        <v>1</v>
      </c>
      <c r="B10" s="21" t="s">
        <v>27</v>
      </c>
      <c r="C10" s="16" t="s">
        <v>28</v>
      </c>
      <c r="D10" s="17" t="s">
        <v>29</v>
      </c>
      <c r="E10" s="21" t="s">
        <v>30</v>
      </c>
      <c r="F10" s="23">
        <v>8</v>
      </c>
      <c r="G10" s="24">
        <v>9</v>
      </c>
      <c r="H10" s="25"/>
      <c r="I10" s="24">
        <f aca="true" t="shared" si="0" ref="I10:I15">G10</f>
        <v>9</v>
      </c>
      <c r="J10" s="23">
        <v>8</v>
      </c>
      <c r="K10" s="26">
        <f aca="true" t="shared" si="1" ref="K10:K15">ROUND((J10*7+I10*2+F10)/10,1)</f>
        <v>8.2</v>
      </c>
      <c r="L10" s="25" t="str">
        <f aca="true" t="shared" si="2" ref="L10:L15">IF(K10&gt;=8.5,"A",IF(K10&gt;=7,"B",IF(K10&gt;=5.5,"C",IF(K10&gt;=4,"D",IF(AND(K10&lt;4,K10&gt;=0),"F",IF(AND(F10="",I10="",J10=""),"I",IF(OR(F10&lt;&gt;"",I10&lt;&gt;"",J10&lt;&gt;""),"X","R")))))))</f>
        <v>B</v>
      </c>
      <c r="M10" s="27">
        <f aca="true" t="shared" si="3" ref="M10:M15">IF(L10="A",4,IF(L10="B",3,IF(L10="C",2,IF(L10="D",1,0))))</f>
        <v>3</v>
      </c>
      <c r="N10" s="7" t="str">
        <f aca="true" t="shared" si="4" ref="N10:N15">IF(L10="A","GIỎI",IF(L10="B","KHÁ",IF(L10="C","TB",IF(L10="D","TB YẾU","KÉM"))))</f>
        <v>KHÁ</v>
      </c>
      <c r="O10" s="2" t="str">
        <f aca="true" t="shared" si="5" ref="O10:O15">IF(OR(K10&lt;4,J10&lt;=2),"KHÔNG ĐẠT"," ĐẠT")</f>
        <v> ĐẠT</v>
      </c>
    </row>
    <row r="11" spans="1:15" s="4" customFormat="1" ht="21.75" customHeight="1">
      <c r="A11" s="20">
        <v>2</v>
      </c>
      <c r="B11" s="21" t="s">
        <v>31</v>
      </c>
      <c r="C11" s="16" t="s">
        <v>32</v>
      </c>
      <c r="D11" s="17" t="s">
        <v>33</v>
      </c>
      <c r="E11" s="21" t="s">
        <v>34</v>
      </c>
      <c r="F11" s="23">
        <v>10</v>
      </c>
      <c r="G11" s="24">
        <v>10</v>
      </c>
      <c r="H11" s="25"/>
      <c r="I11" s="24">
        <f t="shared" si="0"/>
        <v>10</v>
      </c>
      <c r="J11" s="23">
        <v>8</v>
      </c>
      <c r="K11" s="26">
        <f t="shared" si="1"/>
        <v>8.6</v>
      </c>
      <c r="L11" s="25" t="str">
        <f t="shared" si="2"/>
        <v>A</v>
      </c>
      <c r="M11" s="27">
        <f t="shared" si="3"/>
        <v>4</v>
      </c>
      <c r="N11" s="7" t="str">
        <f t="shared" si="4"/>
        <v>GIỎI</v>
      </c>
      <c r="O11" s="2" t="str">
        <f t="shared" si="5"/>
        <v> ĐẠT</v>
      </c>
    </row>
    <row r="12" spans="1:15" s="4" customFormat="1" ht="21.75" customHeight="1">
      <c r="A12" s="20">
        <v>3</v>
      </c>
      <c r="B12" s="21" t="s">
        <v>35</v>
      </c>
      <c r="C12" s="16" t="s">
        <v>36</v>
      </c>
      <c r="D12" s="17" t="s">
        <v>37</v>
      </c>
      <c r="E12" s="22" t="s">
        <v>38</v>
      </c>
      <c r="F12" s="23">
        <v>9</v>
      </c>
      <c r="G12" s="24">
        <v>9</v>
      </c>
      <c r="H12" s="25"/>
      <c r="I12" s="24">
        <f t="shared" si="0"/>
        <v>9</v>
      </c>
      <c r="J12" s="23">
        <v>9</v>
      </c>
      <c r="K12" s="26">
        <f t="shared" si="1"/>
        <v>9</v>
      </c>
      <c r="L12" s="25" t="str">
        <f t="shared" si="2"/>
        <v>A</v>
      </c>
      <c r="M12" s="27">
        <f t="shared" si="3"/>
        <v>4</v>
      </c>
      <c r="N12" s="7" t="str">
        <f t="shared" si="4"/>
        <v>GIỎI</v>
      </c>
      <c r="O12" s="2" t="str">
        <f t="shared" si="5"/>
        <v> ĐẠT</v>
      </c>
    </row>
    <row r="13" spans="1:15" s="4" customFormat="1" ht="21.75" customHeight="1">
      <c r="A13" s="20">
        <v>4</v>
      </c>
      <c r="B13" s="21" t="s">
        <v>39</v>
      </c>
      <c r="C13" s="16" t="s">
        <v>40</v>
      </c>
      <c r="D13" s="17" t="s">
        <v>41</v>
      </c>
      <c r="E13" s="22" t="s">
        <v>42</v>
      </c>
      <c r="F13" s="23">
        <v>9</v>
      </c>
      <c r="G13" s="24">
        <v>10</v>
      </c>
      <c r="H13" s="25"/>
      <c r="I13" s="24">
        <f t="shared" si="0"/>
        <v>10</v>
      </c>
      <c r="J13" s="23">
        <v>9</v>
      </c>
      <c r="K13" s="26">
        <f t="shared" si="1"/>
        <v>9.2</v>
      </c>
      <c r="L13" s="25" t="str">
        <f t="shared" si="2"/>
        <v>A</v>
      </c>
      <c r="M13" s="27">
        <f t="shared" si="3"/>
        <v>4</v>
      </c>
      <c r="N13" s="7" t="str">
        <f t="shared" si="4"/>
        <v>GIỎI</v>
      </c>
      <c r="O13" s="2" t="str">
        <f t="shared" si="5"/>
        <v> ĐẠT</v>
      </c>
    </row>
    <row r="14" spans="1:15" s="4" customFormat="1" ht="21.75" customHeight="1">
      <c r="A14" s="20">
        <v>5</v>
      </c>
      <c r="B14" s="21" t="s">
        <v>43</v>
      </c>
      <c r="C14" s="18" t="s">
        <v>44</v>
      </c>
      <c r="D14" s="19" t="s">
        <v>45</v>
      </c>
      <c r="E14" s="21" t="s">
        <v>46</v>
      </c>
      <c r="F14" s="23">
        <v>9</v>
      </c>
      <c r="G14" s="24">
        <v>10</v>
      </c>
      <c r="H14" s="25"/>
      <c r="I14" s="24">
        <f t="shared" si="0"/>
        <v>10</v>
      </c>
      <c r="J14" s="23">
        <v>9</v>
      </c>
      <c r="K14" s="26">
        <f t="shared" si="1"/>
        <v>9.2</v>
      </c>
      <c r="L14" s="25" t="str">
        <f t="shared" si="2"/>
        <v>A</v>
      </c>
      <c r="M14" s="27">
        <f t="shared" si="3"/>
        <v>4</v>
      </c>
      <c r="N14" s="7" t="str">
        <f t="shared" si="4"/>
        <v>GIỎI</v>
      </c>
      <c r="O14" s="2" t="str">
        <f t="shared" si="5"/>
        <v> ĐẠT</v>
      </c>
    </row>
    <row r="15" spans="1:15" s="4" customFormat="1" ht="21.75" customHeight="1">
      <c r="A15" s="20">
        <v>6</v>
      </c>
      <c r="B15" s="21" t="s">
        <v>47</v>
      </c>
      <c r="C15" s="16" t="s">
        <v>48</v>
      </c>
      <c r="D15" s="17" t="s">
        <v>49</v>
      </c>
      <c r="E15" s="21" t="s">
        <v>50</v>
      </c>
      <c r="F15" s="23">
        <v>9</v>
      </c>
      <c r="G15" s="24">
        <v>9</v>
      </c>
      <c r="H15" s="25"/>
      <c r="I15" s="24">
        <f t="shared" si="0"/>
        <v>9</v>
      </c>
      <c r="J15" s="23">
        <v>7</v>
      </c>
      <c r="K15" s="26">
        <f t="shared" si="1"/>
        <v>7.6</v>
      </c>
      <c r="L15" s="25" t="str">
        <f t="shared" si="2"/>
        <v>B</v>
      </c>
      <c r="M15" s="27">
        <f t="shared" si="3"/>
        <v>3</v>
      </c>
      <c r="N15" s="7" t="str">
        <f t="shared" si="4"/>
        <v>KHÁ</v>
      </c>
      <c r="O15" s="2" t="str">
        <f t="shared" si="5"/>
        <v> ĐẠT</v>
      </c>
    </row>
    <row r="16" spans="2:10" ht="21.75" customHeight="1">
      <c r="B16" s="36" t="s">
        <v>52</v>
      </c>
      <c r="C16" s="36"/>
      <c r="D16" s="36"/>
      <c r="E16" s="36"/>
      <c r="F16" s="12"/>
      <c r="G16" s="13"/>
      <c r="H16" s="13"/>
      <c r="I16" s="13"/>
      <c r="J16" s="13"/>
    </row>
    <row r="17" spans="2:14" ht="15.75">
      <c r="B17" s="14" t="s">
        <v>19</v>
      </c>
      <c r="C17"/>
      <c r="D17" s="14"/>
      <c r="E17" s="33" t="s">
        <v>15</v>
      </c>
      <c r="F17" s="33"/>
      <c r="G17" s="33"/>
      <c r="H17" s="33" t="s">
        <v>16</v>
      </c>
      <c r="I17" s="33"/>
      <c r="J17" s="33"/>
      <c r="K17" s="14"/>
      <c r="L17" s="33" t="s">
        <v>21</v>
      </c>
      <c r="M17" s="33"/>
      <c r="N17" s="33"/>
    </row>
    <row r="18" spans="3:14" ht="15.75">
      <c r="C18" s="35"/>
      <c r="D18" s="35"/>
      <c r="E18" s="35"/>
      <c r="F18" s="1"/>
      <c r="H18" s="36"/>
      <c r="I18" s="36"/>
      <c r="J18" s="36"/>
      <c r="K18" s="36"/>
      <c r="L18" s="36"/>
      <c r="M18" s="36"/>
      <c r="N18" s="36"/>
    </row>
    <row r="19" spans="3:6" ht="15.75">
      <c r="C19" s="15"/>
      <c r="F19" s="1"/>
    </row>
    <row r="20" ht="15.75">
      <c r="F20" s="1"/>
    </row>
    <row r="21" ht="15.75">
      <c r="F21" s="1"/>
    </row>
    <row r="22" spans="2:14" ht="15.75">
      <c r="B22" s="33" t="s">
        <v>51</v>
      </c>
      <c r="C22" s="33"/>
      <c r="D22" s="10"/>
      <c r="E22" s="33" t="s">
        <v>22</v>
      </c>
      <c r="F22" s="33"/>
      <c r="G22" s="33"/>
      <c r="H22" s="33" t="s">
        <v>23</v>
      </c>
      <c r="I22" s="33"/>
      <c r="J22" s="33"/>
      <c r="K22" s="10"/>
      <c r="L22" s="14" t="s">
        <v>24</v>
      </c>
      <c r="M22" s="14"/>
      <c r="N22" s="14"/>
    </row>
    <row r="23" spans="2:13" ht="15.75">
      <c r="B23" s="8"/>
      <c r="C23" s="8"/>
      <c r="D23" s="8"/>
      <c r="E23" s="8"/>
      <c r="F23" s="10"/>
      <c r="G23" s="8"/>
      <c r="H23" s="8"/>
      <c r="I23" s="8"/>
      <c r="J23" s="8"/>
      <c r="K23" s="8"/>
      <c r="L23" s="9"/>
      <c r="M23" s="9"/>
    </row>
  </sheetData>
  <sheetProtection/>
  <mergeCells count="27">
    <mergeCell ref="B22:C22"/>
    <mergeCell ref="E22:G22"/>
    <mergeCell ref="H22:J22"/>
    <mergeCell ref="N8:O9"/>
    <mergeCell ref="B16:E16"/>
    <mergeCell ref="E17:G17"/>
    <mergeCell ref="H17:J17"/>
    <mergeCell ref="L17:N17"/>
    <mergeCell ref="C18:E18"/>
    <mergeCell ref="H18:J18"/>
    <mergeCell ref="K18:N18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2" right="0.17" top="0.75" bottom="0.75" header="0.3" footer="0.3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U22" sqref="U22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9.140625" style="1" customWidth="1"/>
    <col min="4" max="4" width="6.8515625" style="1" customWidth="1"/>
    <col min="5" max="5" width="11.28125" style="1" customWidth="1"/>
    <col min="6" max="6" width="9.7109375" style="11" customWidth="1"/>
    <col min="7" max="7" width="6.85156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7.421875" style="1" customWidth="1"/>
    <col min="15" max="15" width="11.7109375" style="1" customWidth="1"/>
    <col min="16" max="16384" width="9.140625" style="1" customWidth="1"/>
  </cols>
  <sheetData>
    <row r="1" spans="1:14" ht="15.75">
      <c r="A1" s="32" t="s">
        <v>1</v>
      </c>
      <c r="B1" s="32"/>
      <c r="C1" s="32"/>
      <c r="D1" s="32"/>
      <c r="E1" s="33" t="s">
        <v>7</v>
      </c>
      <c r="F1" s="33"/>
      <c r="G1" s="33"/>
      <c r="H1" s="33"/>
      <c r="I1" s="33"/>
      <c r="J1" s="33"/>
      <c r="K1" s="33"/>
      <c r="L1" s="33"/>
      <c r="M1" s="33"/>
      <c r="N1" s="33"/>
    </row>
    <row r="2" spans="1:14" ht="19.5" customHeight="1">
      <c r="A2" s="34" t="s">
        <v>2</v>
      </c>
      <c r="B2" s="34"/>
      <c r="C2" s="34"/>
      <c r="D2" s="34"/>
      <c r="E2" s="33" t="s">
        <v>25</v>
      </c>
      <c r="F2" s="33"/>
      <c r="G2" s="33"/>
      <c r="H2" s="33"/>
      <c r="I2" s="33"/>
      <c r="J2" s="33"/>
      <c r="K2" s="33"/>
      <c r="L2" s="33"/>
      <c r="M2" s="33"/>
      <c r="N2" s="33"/>
    </row>
    <row r="3" spans="5:14" ht="20.25" customHeight="1">
      <c r="E3" s="35" t="s">
        <v>26</v>
      </c>
      <c r="F3" s="35"/>
      <c r="G3" s="35"/>
      <c r="H3" s="35"/>
      <c r="I3" s="35"/>
      <c r="J3" s="35"/>
      <c r="K3" s="35"/>
      <c r="L3" s="35"/>
      <c r="M3" s="35"/>
      <c r="N3" s="35"/>
    </row>
    <row r="4" spans="5:14" ht="18.75" customHeight="1">
      <c r="E4" s="33" t="s">
        <v>55</v>
      </c>
      <c r="F4" s="33"/>
      <c r="G4" s="33"/>
      <c r="H4" s="33"/>
      <c r="I4" s="33"/>
      <c r="J4" s="33"/>
      <c r="K4" s="33"/>
      <c r="L4" s="33"/>
      <c r="M4" s="33"/>
      <c r="N4" s="33"/>
    </row>
    <row r="5" spans="5:14" ht="18.75" customHeight="1">
      <c r="E5" s="37" t="s">
        <v>68</v>
      </c>
      <c r="F5" s="37"/>
      <c r="G5" s="37"/>
      <c r="H5" s="37"/>
      <c r="I5" s="37"/>
      <c r="J5" s="37"/>
      <c r="K5" s="37"/>
      <c r="L5" s="37"/>
      <c r="M5" s="37"/>
      <c r="N5" s="37"/>
    </row>
    <row r="6" spans="5:14" ht="15.75" customHeight="1">
      <c r="E6" s="37" t="s">
        <v>69</v>
      </c>
      <c r="F6" s="37"/>
      <c r="G6" s="37"/>
      <c r="H6" s="37"/>
      <c r="I6" s="37"/>
      <c r="J6" s="37"/>
      <c r="K6" s="37"/>
      <c r="L6" s="37"/>
      <c r="M6" s="37"/>
      <c r="N6" s="37"/>
    </row>
    <row r="7" ht="10.5" customHeight="1"/>
    <row r="8" spans="1:15" s="4" customFormat="1" ht="42" customHeight="1">
      <c r="A8" s="38" t="s">
        <v>0</v>
      </c>
      <c r="B8" s="38" t="s">
        <v>3</v>
      </c>
      <c r="C8" s="38" t="s">
        <v>4</v>
      </c>
      <c r="D8" s="38"/>
      <c r="E8" s="39" t="s">
        <v>5</v>
      </c>
      <c r="F8" s="40" t="s">
        <v>11</v>
      </c>
      <c r="G8" s="29" t="s">
        <v>20</v>
      </c>
      <c r="H8" s="30"/>
      <c r="I8" s="31"/>
      <c r="J8" s="40" t="s">
        <v>18</v>
      </c>
      <c r="K8" s="29" t="s">
        <v>10</v>
      </c>
      <c r="L8" s="30"/>
      <c r="M8" s="31"/>
      <c r="N8" s="42" t="s">
        <v>14</v>
      </c>
      <c r="O8" s="43"/>
    </row>
    <row r="9" spans="1:15" s="4" customFormat="1" ht="40.5" customHeight="1">
      <c r="A9" s="38"/>
      <c r="B9" s="38"/>
      <c r="C9" s="38"/>
      <c r="D9" s="38"/>
      <c r="E9" s="38"/>
      <c r="F9" s="41"/>
      <c r="G9" s="3" t="s">
        <v>17</v>
      </c>
      <c r="H9" s="6" t="s">
        <v>8</v>
      </c>
      <c r="I9" s="3" t="s">
        <v>9</v>
      </c>
      <c r="J9" s="41"/>
      <c r="K9" s="3" t="s">
        <v>12</v>
      </c>
      <c r="L9" s="3" t="s">
        <v>6</v>
      </c>
      <c r="M9" s="3" t="s">
        <v>13</v>
      </c>
      <c r="N9" s="44"/>
      <c r="O9" s="45"/>
    </row>
    <row r="10" spans="1:15" s="4" customFormat="1" ht="21.75" customHeight="1">
      <c r="A10" s="20">
        <v>1</v>
      </c>
      <c r="B10" s="21" t="s">
        <v>27</v>
      </c>
      <c r="C10" s="16" t="s">
        <v>28</v>
      </c>
      <c r="D10" s="17" t="s">
        <v>29</v>
      </c>
      <c r="E10" s="21" t="s">
        <v>30</v>
      </c>
      <c r="F10" s="23">
        <v>9</v>
      </c>
      <c r="G10" s="24">
        <v>10</v>
      </c>
      <c r="H10" s="25"/>
      <c r="I10" s="24">
        <f aca="true" t="shared" si="0" ref="I10:I15">G10</f>
        <v>10</v>
      </c>
      <c r="J10" s="23">
        <v>6</v>
      </c>
      <c r="K10" s="26">
        <f aca="true" t="shared" si="1" ref="K10:K15">ROUND((J10*7+I10*2+F10)/10,1)</f>
        <v>7.1</v>
      </c>
      <c r="L10" s="25" t="str">
        <f aca="true" t="shared" si="2" ref="L10:L15">IF(K10&gt;=8.5,"A",IF(K10&gt;=7,"B",IF(K10&gt;=5.5,"C",IF(K10&gt;=4,"D",IF(AND(K10&lt;4,K10&gt;=0),"F",IF(AND(F10="",I10="",J10=""),"I",IF(OR(F10&lt;&gt;"",I10&lt;&gt;"",J10&lt;&gt;""),"X","R")))))))</f>
        <v>B</v>
      </c>
      <c r="M10" s="27">
        <f aca="true" t="shared" si="3" ref="M10:M15">IF(L10="A",4,IF(L10="B",3,IF(L10="C",2,IF(L10="D",1,0))))</f>
        <v>3</v>
      </c>
      <c r="N10" s="7" t="str">
        <f aca="true" t="shared" si="4" ref="N10:N15">IF(L10="A","GIỎI",IF(L10="B","KHÁ",IF(L10="C","TB",IF(L10="D","TB YẾU","KÉM"))))</f>
        <v>KHÁ</v>
      </c>
      <c r="O10" s="2" t="str">
        <f aca="true" t="shared" si="5" ref="O10:O15">IF(OR(K10&lt;4,J10&lt;=2),"KHÔNG ĐẠT"," ĐẠT")</f>
        <v> ĐẠT</v>
      </c>
    </row>
    <row r="11" spans="1:15" s="4" customFormat="1" ht="21.75" customHeight="1">
      <c r="A11" s="20">
        <v>2</v>
      </c>
      <c r="B11" s="21" t="s">
        <v>31</v>
      </c>
      <c r="C11" s="16" t="s">
        <v>32</v>
      </c>
      <c r="D11" s="17" t="s">
        <v>33</v>
      </c>
      <c r="E11" s="21" t="s">
        <v>34</v>
      </c>
      <c r="F11" s="23">
        <v>10</v>
      </c>
      <c r="G11" s="24">
        <v>10</v>
      </c>
      <c r="H11" s="25"/>
      <c r="I11" s="24">
        <f t="shared" si="0"/>
        <v>10</v>
      </c>
      <c r="J11" s="23">
        <v>9</v>
      </c>
      <c r="K11" s="26">
        <f t="shared" si="1"/>
        <v>9.3</v>
      </c>
      <c r="L11" s="25" t="str">
        <f t="shared" si="2"/>
        <v>A</v>
      </c>
      <c r="M11" s="27">
        <f t="shared" si="3"/>
        <v>4</v>
      </c>
      <c r="N11" s="7" t="str">
        <f t="shared" si="4"/>
        <v>GIỎI</v>
      </c>
      <c r="O11" s="2" t="str">
        <f t="shared" si="5"/>
        <v> ĐẠT</v>
      </c>
    </row>
    <row r="12" spans="1:15" s="4" customFormat="1" ht="21.75" customHeight="1">
      <c r="A12" s="20">
        <v>3</v>
      </c>
      <c r="B12" s="21" t="s">
        <v>35</v>
      </c>
      <c r="C12" s="16" t="s">
        <v>36</v>
      </c>
      <c r="D12" s="17" t="s">
        <v>37</v>
      </c>
      <c r="E12" s="22" t="s">
        <v>38</v>
      </c>
      <c r="F12" s="23">
        <v>6</v>
      </c>
      <c r="G12" s="24">
        <v>7</v>
      </c>
      <c r="H12" s="25"/>
      <c r="I12" s="24">
        <f t="shared" si="0"/>
        <v>7</v>
      </c>
      <c r="J12" s="23">
        <v>9</v>
      </c>
      <c r="K12" s="26">
        <f t="shared" si="1"/>
        <v>8.3</v>
      </c>
      <c r="L12" s="25" t="str">
        <f t="shared" si="2"/>
        <v>B</v>
      </c>
      <c r="M12" s="27">
        <f t="shared" si="3"/>
        <v>3</v>
      </c>
      <c r="N12" s="7" t="str">
        <f t="shared" si="4"/>
        <v>KHÁ</v>
      </c>
      <c r="O12" s="2" t="str">
        <f t="shared" si="5"/>
        <v> ĐẠT</v>
      </c>
    </row>
    <row r="13" spans="1:15" s="4" customFormat="1" ht="21.75" customHeight="1">
      <c r="A13" s="20">
        <v>4</v>
      </c>
      <c r="B13" s="21" t="s">
        <v>39</v>
      </c>
      <c r="C13" s="16" t="s">
        <v>40</v>
      </c>
      <c r="D13" s="17" t="s">
        <v>41</v>
      </c>
      <c r="E13" s="22" t="s">
        <v>42</v>
      </c>
      <c r="F13" s="23">
        <v>9</v>
      </c>
      <c r="G13" s="24">
        <v>7</v>
      </c>
      <c r="H13" s="25"/>
      <c r="I13" s="24">
        <f t="shared" si="0"/>
        <v>7</v>
      </c>
      <c r="J13" s="23">
        <v>7</v>
      </c>
      <c r="K13" s="26">
        <f t="shared" si="1"/>
        <v>7.2</v>
      </c>
      <c r="L13" s="25" t="str">
        <f t="shared" si="2"/>
        <v>B</v>
      </c>
      <c r="M13" s="27">
        <f t="shared" si="3"/>
        <v>3</v>
      </c>
      <c r="N13" s="7" t="str">
        <f t="shared" si="4"/>
        <v>KHÁ</v>
      </c>
      <c r="O13" s="2" t="str">
        <f t="shared" si="5"/>
        <v> ĐẠT</v>
      </c>
    </row>
    <row r="14" spans="1:15" s="4" customFormat="1" ht="21.75" customHeight="1">
      <c r="A14" s="20">
        <v>5</v>
      </c>
      <c r="B14" s="21" t="s">
        <v>43</v>
      </c>
      <c r="C14" s="18" t="s">
        <v>44</v>
      </c>
      <c r="D14" s="19" t="s">
        <v>45</v>
      </c>
      <c r="E14" s="21" t="s">
        <v>46</v>
      </c>
      <c r="F14" s="23">
        <v>9</v>
      </c>
      <c r="G14" s="24">
        <v>10</v>
      </c>
      <c r="H14" s="25"/>
      <c r="I14" s="24">
        <f t="shared" si="0"/>
        <v>10</v>
      </c>
      <c r="J14" s="23">
        <v>9</v>
      </c>
      <c r="K14" s="26">
        <f t="shared" si="1"/>
        <v>9.2</v>
      </c>
      <c r="L14" s="25" t="str">
        <f t="shared" si="2"/>
        <v>A</v>
      </c>
      <c r="M14" s="27">
        <f t="shared" si="3"/>
        <v>4</v>
      </c>
      <c r="N14" s="7" t="str">
        <f t="shared" si="4"/>
        <v>GIỎI</v>
      </c>
      <c r="O14" s="2" t="str">
        <f t="shared" si="5"/>
        <v> ĐẠT</v>
      </c>
    </row>
    <row r="15" spans="1:15" s="4" customFormat="1" ht="21.75" customHeight="1">
      <c r="A15" s="20">
        <v>6</v>
      </c>
      <c r="B15" s="21" t="s">
        <v>47</v>
      </c>
      <c r="C15" s="16" t="s">
        <v>48</v>
      </c>
      <c r="D15" s="17" t="s">
        <v>49</v>
      </c>
      <c r="E15" s="21" t="s">
        <v>50</v>
      </c>
      <c r="F15" s="23">
        <v>9</v>
      </c>
      <c r="G15" s="24">
        <v>9</v>
      </c>
      <c r="H15" s="25"/>
      <c r="I15" s="24">
        <f t="shared" si="0"/>
        <v>9</v>
      </c>
      <c r="J15" s="23">
        <v>5</v>
      </c>
      <c r="K15" s="26">
        <f t="shared" si="1"/>
        <v>6.2</v>
      </c>
      <c r="L15" s="25" t="str">
        <f t="shared" si="2"/>
        <v>C</v>
      </c>
      <c r="M15" s="27">
        <f t="shared" si="3"/>
        <v>2</v>
      </c>
      <c r="N15" s="7" t="str">
        <f t="shared" si="4"/>
        <v>TB</v>
      </c>
      <c r="O15" s="2" t="str">
        <f t="shared" si="5"/>
        <v> ĐẠT</v>
      </c>
    </row>
    <row r="16" spans="2:10" ht="21.75" customHeight="1">
      <c r="B16" s="36" t="s">
        <v>52</v>
      </c>
      <c r="C16" s="36"/>
      <c r="D16" s="36"/>
      <c r="E16" s="36"/>
      <c r="F16" s="12"/>
      <c r="G16" s="13"/>
      <c r="H16" s="13"/>
      <c r="I16" s="13"/>
      <c r="J16" s="13"/>
    </row>
    <row r="17" spans="2:14" ht="15.75">
      <c r="B17" s="14" t="s">
        <v>19</v>
      </c>
      <c r="C17"/>
      <c r="D17" s="14"/>
      <c r="E17" s="33" t="s">
        <v>15</v>
      </c>
      <c r="F17" s="33"/>
      <c r="G17" s="33"/>
      <c r="H17" s="33" t="s">
        <v>16</v>
      </c>
      <c r="I17" s="33"/>
      <c r="J17" s="33"/>
      <c r="K17" s="14"/>
      <c r="L17" s="33" t="s">
        <v>21</v>
      </c>
      <c r="M17" s="33"/>
      <c r="N17" s="33"/>
    </row>
    <row r="18" spans="3:14" ht="15.75">
      <c r="C18" s="35"/>
      <c r="D18" s="35"/>
      <c r="E18" s="35"/>
      <c r="F18" s="1"/>
      <c r="H18" s="36"/>
      <c r="I18" s="36"/>
      <c r="J18" s="36"/>
      <c r="K18" s="36"/>
      <c r="L18" s="36"/>
      <c r="M18" s="36"/>
      <c r="N18" s="36"/>
    </row>
    <row r="19" spans="3:6" ht="15.75">
      <c r="C19" s="15"/>
      <c r="F19" s="1"/>
    </row>
    <row r="20" ht="15.75">
      <c r="F20" s="1"/>
    </row>
    <row r="21" ht="15.75">
      <c r="F21" s="1"/>
    </row>
    <row r="22" spans="2:14" ht="15.75">
      <c r="B22" s="33" t="s">
        <v>51</v>
      </c>
      <c r="C22" s="33"/>
      <c r="D22" s="10"/>
      <c r="E22" s="33" t="s">
        <v>22</v>
      </c>
      <c r="F22" s="33"/>
      <c r="G22" s="33"/>
      <c r="H22" s="33" t="s">
        <v>23</v>
      </c>
      <c r="I22" s="33"/>
      <c r="J22" s="33"/>
      <c r="K22" s="10"/>
      <c r="L22" s="14" t="s">
        <v>24</v>
      </c>
      <c r="M22" s="14"/>
      <c r="N22" s="14"/>
    </row>
    <row r="23" spans="2:13" ht="15.75">
      <c r="B23" s="8"/>
      <c r="C23" s="8"/>
      <c r="D23" s="8"/>
      <c r="E23" s="8"/>
      <c r="F23" s="10"/>
      <c r="G23" s="8"/>
      <c r="H23" s="8"/>
      <c r="I23" s="8"/>
      <c r="J23" s="8"/>
      <c r="K23" s="8"/>
      <c r="L23" s="9"/>
      <c r="M23" s="9"/>
    </row>
  </sheetData>
  <sheetProtection/>
  <mergeCells count="27">
    <mergeCell ref="K8:M8"/>
    <mergeCell ref="A1:D1"/>
    <mergeCell ref="E1:N1"/>
    <mergeCell ref="A2:D2"/>
    <mergeCell ref="E2:N2"/>
    <mergeCell ref="E3:N3"/>
    <mergeCell ref="E4:N4"/>
    <mergeCell ref="K18:N18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B22:C22"/>
    <mergeCell ref="E22:G22"/>
    <mergeCell ref="H22:J22"/>
    <mergeCell ref="N8:O9"/>
    <mergeCell ref="B16:E16"/>
    <mergeCell ref="E17:G17"/>
    <mergeCell ref="H17:J17"/>
    <mergeCell ref="L17:N17"/>
    <mergeCell ref="C18:E18"/>
    <mergeCell ref="H18:J18"/>
  </mergeCells>
  <printOptions/>
  <pageMargins left="0.27" right="0.17" top="0.75" bottom="0.75" header="0.3" footer="0.3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T11" sqref="T11"/>
    </sheetView>
  </sheetViews>
  <sheetFormatPr defaultColWidth="9.140625" defaultRowHeight="12.75"/>
  <cols>
    <col min="1" max="1" width="6.28125" style="1" customWidth="1"/>
    <col min="2" max="2" width="13.421875" style="1" customWidth="1"/>
    <col min="3" max="3" width="18.140625" style="1" customWidth="1"/>
    <col min="4" max="4" width="6.8515625" style="1" customWidth="1"/>
    <col min="5" max="5" width="11.28125" style="1" customWidth="1"/>
    <col min="6" max="6" width="10.8515625" style="1" customWidth="1"/>
    <col min="7" max="7" width="8.7109375" style="1" customWidth="1"/>
    <col min="8" max="8" width="8.8515625" style="5" customWidth="1"/>
    <col min="9" max="9" width="7.7109375" style="5" customWidth="1"/>
    <col min="10" max="10" width="7.57421875" style="1" customWidth="1"/>
    <col min="11" max="11" width="11.7109375" style="1" customWidth="1"/>
    <col min="12" max="16384" width="9.140625" style="1" customWidth="1"/>
  </cols>
  <sheetData>
    <row r="1" spans="1:10" ht="15.75">
      <c r="A1" s="32" t="s">
        <v>1</v>
      </c>
      <c r="B1" s="32"/>
      <c r="C1" s="32"/>
      <c r="D1" s="32"/>
      <c r="E1" s="33" t="s">
        <v>7</v>
      </c>
      <c r="F1" s="33"/>
      <c r="G1" s="33"/>
      <c r="H1" s="33"/>
      <c r="I1" s="33"/>
      <c r="J1" s="33"/>
    </row>
    <row r="2" spans="1:10" ht="19.5" customHeight="1">
      <c r="A2" s="34" t="s">
        <v>2</v>
      </c>
      <c r="B2" s="34"/>
      <c r="C2" s="34"/>
      <c r="D2" s="34"/>
      <c r="E2" s="33" t="s">
        <v>25</v>
      </c>
      <c r="F2" s="33"/>
      <c r="G2" s="33"/>
      <c r="H2" s="33"/>
      <c r="I2" s="33"/>
      <c r="J2" s="33"/>
    </row>
    <row r="3" spans="5:10" ht="20.25" customHeight="1">
      <c r="E3" s="35" t="s">
        <v>26</v>
      </c>
      <c r="F3" s="35"/>
      <c r="G3" s="35"/>
      <c r="H3" s="35"/>
      <c r="I3" s="35"/>
      <c r="J3" s="35"/>
    </row>
    <row r="4" spans="5:10" ht="18.75" customHeight="1">
      <c r="E4" s="33" t="s">
        <v>55</v>
      </c>
      <c r="F4" s="33"/>
      <c r="G4" s="33"/>
      <c r="H4" s="33"/>
      <c r="I4" s="33"/>
      <c r="J4" s="33"/>
    </row>
    <row r="5" spans="5:10" ht="18.75" customHeight="1">
      <c r="E5" s="37" t="s">
        <v>77</v>
      </c>
      <c r="F5" s="37"/>
      <c r="G5" s="37"/>
      <c r="H5" s="37"/>
      <c r="I5" s="37"/>
      <c r="J5" s="37"/>
    </row>
    <row r="6" spans="5:10" ht="15.75" customHeight="1">
      <c r="E6" s="37" t="s">
        <v>78</v>
      </c>
      <c r="F6" s="37"/>
      <c r="G6" s="37"/>
      <c r="H6" s="37"/>
      <c r="I6" s="37"/>
      <c r="J6" s="37"/>
    </row>
    <row r="7" ht="10.5" customHeight="1"/>
    <row r="8" spans="1:11" s="4" customFormat="1" ht="42" customHeight="1">
      <c r="A8" s="38" t="s">
        <v>0</v>
      </c>
      <c r="B8" s="38" t="s">
        <v>3</v>
      </c>
      <c r="C8" s="38" t="s">
        <v>4</v>
      </c>
      <c r="D8" s="38"/>
      <c r="E8" s="39" t="s">
        <v>5</v>
      </c>
      <c r="F8" s="40" t="s">
        <v>59</v>
      </c>
      <c r="G8" s="29" t="s">
        <v>10</v>
      </c>
      <c r="H8" s="30"/>
      <c r="I8" s="31"/>
      <c r="J8" s="42" t="s">
        <v>14</v>
      </c>
      <c r="K8" s="43"/>
    </row>
    <row r="9" spans="1:11" s="4" customFormat="1" ht="40.5" customHeight="1">
      <c r="A9" s="38"/>
      <c r="B9" s="38"/>
      <c r="C9" s="38"/>
      <c r="D9" s="38"/>
      <c r="E9" s="38"/>
      <c r="F9" s="41"/>
      <c r="G9" s="3" t="s">
        <v>12</v>
      </c>
      <c r="H9" s="3" t="s">
        <v>6</v>
      </c>
      <c r="I9" s="3" t="s">
        <v>13</v>
      </c>
      <c r="J9" s="44"/>
      <c r="K9" s="45"/>
    </row>
    <row r="10" spans="1:11" s="4" customFormat="1" ht="21.75" customHeight="1">
      <c r="A10" s="20">
        <v>1</v>
      </c>
      <c r="B10" s="21" t="s">
        <v>27</v>
      </c>
      <c r="C10" s="16" t="s">
        <v>28</v>
      </c>
      <c r="D10" s="17" t="s">
        <v>29</v>
      </c>
      <c r="E10" s="21" t="s">
        <v>30</v>
      </c>
      <c r="F10" s="23">
        <v>8</v>
      </c>
      <c r="G10" s="26">
        <f aca="true" t="shared" si="0" ref="G10:G15">F10</f>
        <v>8</v>
      </c>
      <c r="H10" s="25" t="str">
        <f>IF(G10&gt;=8.5,"A",IF(G10&gt;=7,"B",IF(G10&gt;=5.5,"C",IF(G10&gt;=4,"D",IF(AND(G10&lt;4,G10&gt;=0),"F",IF(AND(#REF!="",#REF!="",F10=""),"I",IF(OR(#REF!&lt;&gt;"",#REF!&lt;&gt;"",F10&lt;&gt;""),"X","R")))))))</f>
        <v>B</v>
      </c>
      <c r="I10" s="27">
        <f aca="true" t="shared" si="1" ref="I10:I15">IF(H10="A",4,IF(H10="B",3,IF(H10="C",2,IF(H10="D",1,0))))</f>
        <v>3</v>
      </c>
      <c r="J10" s="7" t="str">
        <f aca="true" t="shared" si="2" ref="J10:J15">IF(H10="A","GIỎI",IF(H10="B","KHÁ",IF(H10="C","TB",IF(H10="D","TB YẾU","KÉM"))))</f>
        <v>KHÁ</v>
      </c>
      <c r="K10" s="2" t="str">
        <f aca="true" t="shared" si="3" ref="K10:K15">IF(OR(G10&lt;4,F10&lt;=2),"KHÔNG ĐẠT"," ĐẠT")</f>
        <v> ĐẠT</v>
      </c>
    </row>
    <row r="11" spans="1:11" s="4" customFormat="1" ht="21.75" customHeight="1">
      <c r="A11" s="20">
        <v>2</v>
      </c>
      <c r="B11" s="21" t="s">
        <v>31</v>
      </c>
      <c r="C11" s="16" t="s">
        <v>32</v>
      </c>
      <c r="D11" s="17" t="s">
        <v>33</v>
      </c>
      <c r="E11" s="21" t="s">
        <v>34</v>
      </c>
      <c r="F11" s="23">
        <v>8</v>
      </c>
      <c r="G11" s="26">
        <f t="shared" si="0"/>
        <v>8</v>
      </c>
      <c r="H11" s="25" t="str">
        <f>IF(G11&gt;=8.5,"A",IF(G11&gt;=7,"B",IF(G11&gt;=5.5,"C",IF(G11&gt;=4,"D",IF(AND(G11&lt;4,G11&gt;=0),"F",IF(AND(#REF!="",#REF!="",F11=""),"I",IF(OR(#REF!&lt;&gt;"",#REF!&lt;&gt;"",F11&lt;&gt;""),"X","R")))))))</f>
        <v>B</v>
      </c>
      <c r="I11" s="27">
        <f t="shared" si="1"/>
        <v>3</v>
      </c>
      <c r="J11" s="7" t="str">
        <f t="shared" si="2"/>
        <v>KHÁ</v>
      </c>
      <c r="K11" s="2" t="str">
        <f t="shared" si="3"/>
        <v> ĐẠT</v>
      </c>
    </row>
    <row r="12" spans="1:11" s="4" customFormat="1" ht="21.75" customHeight="1">
      <c r="A12" s="20">
        <v>3</v>
      </c>
      <c r="B12" s="21" t="s">
        <v>35</v>
      </c>
      <c r="C12" s="16" t="s">
        <v>36</v>
      </c>
      <c r="D12" s="17" t="s">
        <v>37</v>
      </c>
      <c r="E12" s="22" t="s">
        <v>38</v>
      </c>
      <c r="F12" s="23">
        <v>8</v>
      </c>
      <c r="G12" s="26">
        <f t="shared" si="0"/>
        <v>8</v>
      </c>
      <c r="H12" s="25" t="str">
        <f>IF(G12&gt;=8.5,"A",IF(G12&gt;=7,"B",IF(G12&gt;=5.5,"C",IF(G12&gt;=4,"D",IF(AND(G12&lt;4,G12&gt;=0),"F",IF(AND(#REF!="",#REF!="",F12=""),"I",IF(OR(#REF!&lt;&gt;"",#REF!&lt;&gt;"",F12&lt;&gt;""),"X","R")))))))</f>
        <v>B</v>
      </c>
      <c r="I12" s="27">
        <f t="shared" si="1"/>
        <v>3</v>
      </c>
      <c r="J12" s="7" t="str">
        <f t="shared" si="2"/>
        <v>KHÁ</v>
      </c>
      <c r="K12" s="2" t="str">
        <f t="shared" si="3"/>
        <v> ĐẠT</v>
      </c>
    </row>
    <row r="13" spans="1:11" s="4" customFormat="1" ht="21.75" customHeight="1">
      <c r="A13" s="20">
        <v>4</v>
      </c>
      <c r="B13" s="21" t="s">
        <v>39</v>
      </c>
      <c r="C13" s="16" t="s">
        <v>40</v>
      </c>
      <c r="D13" s="17" t="s">
        <v>41</v>
      </c>
      <c r="E13" s="22" t="s">
        <v>42</v>
      </c>
      <c r="F13" s="23">
        <v>8</v>
      </c>
      <c r="G13" s="26">
        <f t="shared" si="0"/>
        <v>8</v>
      </c>
      <c r="H13" s="25" t="str">
        <f>IF(G13&gt;=8.5,"A",IF(G13&gt;=7,"B",IF(G13&gt;=5.5,"C",IF(G13&gt;=4,"D",IF(AND(G13&lt;4,G13&gt;=0),"F",IF(AND(#REF!="",#REF!="",F13=""),"I",IF(OR(#REF!&lt;&gt;"",#REF!&lt;&gt;"",F13&lt;&gt;""),"X","R")))))))</f>
        <v>B</v>
      </c>
      <c r="I13" s="27">
        <f t="shared" si="1"/>
        <v>3</v>
      </c>
      <c r="J13" s="7" t="str">
        <f t="shared" si="2"/>
        <v>KHÁ</v>
      </c>
      <c r="K13" s="2" t="str">
        <f t="shared" si="3"/>
        <v> ĐẠT</v>
      </c>
    </row>
    <row r="14" spans="1:11" s="4" customFormat="1" ht="21.75" customHeight="1">
      <c r="A14" s="20">
        <v>5</v>
      </c>
      <c r="B14" s="21" t="s">
        <v>43</v>
      </c>
      <c r="C14" s="18" t="s">
        <v>44</v>
      </c>
      <c r="D14" s="19" t="s">
        <v>45</v>
      </c>
      <c r="E14" s="21" t="s">
        <v>46</v>
      </c>
      <c r="F14" s="23">
        <v>8</v>
      </c>
      <c r="G14" s="26">
        <f t="shared" si="0"/>
        <v>8</v>
      </c>
      <c r="H14" s="25" t="str">
        <f>IF(G14&gt;=8.5,"A",IF(G14&gt;=7,"B",IF(G14&gt;=5.5,"C",IF(G14&gt;=4,"D",IF(AND(G14&lt;4,G14&gt;=0),"F",IF(AND(#REF!="",#REF!="",F14=""),"I",IF(OR(#REF!&lt;&gt;"",#REF!&lt;&gt;"",F14&lt;&gt;""),"X","R")))))))</f>
        <v>B</v>
      </c>
      <c r="I14" s="27">
        <f t="shared" si="1"/>
        <v>3</v>
      </c>
      <c r="J14" s="7" t="str">
        <f t="shared" si="2"/>
        <v>KHÁ</v>
      </c>
      <c r="K14" s="2" t="str">
        <f t="shared" si="3"/>
        <v> ĐẠT</v>
      </c>
    </row>
    <row r="15" spans="1:11" s="4" customFormat="1" ht="21.75" customHeight="1">
      <c r="A15" s="20">
        <v>6</v>
      </c>
      <c r="B15" s="21" t="s">
        <v>47</v>
      </c>
      <c r="C15" s="16" t="s">
        <v>48</v>
      </c>
      <c r="D15" s="17" t="s">
        <v>49</v>
      </c>
      <c r="E15" s="21" t="s">
        <v>50</v>
      </c>
      <c r="F15" s="23">
        <v>8</v>
      </c>
      <c r="G15" s="26">
        <f t="shared" si="0"/>
        <v>8</v>
      </c>
      <c r="H15" s="25" t="str">
        <f>IF(G15&gt;=8.5,"A",IF(G15&gt;=7,"B",IF(G15&gt;=5.5,"C",IF(G15&gt;=4,"D",IF(AND(G15&lt;4,G15&gt;=0),"F",IF(AND(#REF!="",#REF!="",F15=""),"I",IF(OR(#REF!&lt;&gt;"",#REF!&lt;&gt;"",F15&lt;&gt;""),"X","R")))))))</f>
        <v>B</v>
      </c>
      <c r="I15" s="27">
        <f t="shared" si="1"/>
        <v>3</v>
      </c>
      <c r="J15" s="7" t="str">
        <f t="shared" si="2"/>
        <v>KHÁ</v>
      </c>
      <c r="K15" s="2" t="str">
        <f t="shared" si="3"/>
        <v> ĐẠT</v>
      </c>
    </row>
    <row r="16" spans="2:6" ht="21.75" customHeight="1">
      <c r="B16" s="36" t="s">
        <v>52</v>
      </c>
      <c r="C16" s="36"/>
      <c r="D16" s="36"/>
      <c r="E16" s="36"/>
      <c r="F16" s="13"/>
    </row>
    <row r="17" spans="2:11" ht="15.75">
      <c r="B17" s="14" t="s">
        <v>19</v>
      </c>
      <c r="C17"/>
      <c r="D17" s="14"/>
      <c r="E17" s="10" t="s">
        <v>15</v>
      </c>
      <c r="F17" s="10"/>
      <c r="G17" s="33" t="s">
        <v>16</v>
      </c>
      <c r="H17" s="33"/>
      <c r="I17" s="33"/>
      <c r="J17" s="33" t="s">
        <v>21</v>
      </c>
      <c r="K17" s="33"/>
    </row>
    <row r="18" spans="3:10" ht="15.75">
      <c r="C18" s="35"/>
      <c r="D18" s="35"/>
      <c r="E18" s="35"/>
      <c r="F18" s="28"/>
      <c r="G18" s="36"/>
      <c r="H18" s="36"/>
      <c r="I18" s="36"/>
      <c r="J18" s="36"/>
    </row>
    <row r="19" ht="15.75">
      <c r="C19" s="15"/>
    </row>
    <row r="22" spans="2:10" ht="15.75">
      <c r="B22" s="33" t="s">
        <v>51</v>
      </c>
      <c r="C22" s="33"/>
      <c r="D22" s="10"/>
      <c r="E22" s="10" t="s">
        <v>22</v>
      </c>
      <c r="F22" s="10"/>
      <c r="G22" s="33" t="s">
        <v>23</v>
      </c>
      <c r="H22" s="33"/>
      <c r="I22" s="33"/>
      <c r="J22" s="14" t="s">
        <v>24</v>
      </c>
    </row>
    <row r="23" spans="2:9" ht="15.75">
      <c r="B23" s="8"/>
      <c r="C23" s="8"/>
      <c r="D23" s="8"/>
      <c r="E23" s="8"/>
      <c r="F23" s="8"/>
      <c r="G23" s="8"/>
      <c r="H23" s="9"/>
      <c r="I23" s="9"/>
    </row>
  </sheetData>
  <sheetProtection/>
  <mergeCells count="22">
    <mergeCell ref="A1:D1"/>
    <mergeCell ref="E1:J1"/>
    <mergeCell ref="A2:D2"/>
    <mergeCell ref="E2:J2"/>
    <mergeCell ref="E3:J3"/>
    <mergeCell ref="E4:J4"/>
    <mergeCell ref="E5:J5"/>
    <mergeCell ref="E6:J6"/>
    <mergeCell ref="A8:A9"/>
    <mergeCell ref="B8:B9"/>
    <mergeCell ref="C8:D9"/>
    <mergeCell ref="E8:E9"/>
    <mergeCell ref="F8:F9"/>
    <mergeCell ref="G8:I8"/>
    <mergeCell ref="J8:K9"/>
    <mergeCell ref="B16:E16"/>
    <mergeCell ref="G17:I17"/>
    <mergeCell ref="J17:K17"/>
    <mergeCell ref="C18:E18"/>
    <mergeCell ref="G18:J18"/>
    <mergeCell ref="B22:C22"/>
    <mergeCell ref="G22:I22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E5" sqref="E5:K5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9.140625" style="1" customWidth="1"/>
    <col min="4" max="4" width="6.8515625" style="1" customWidth="1"/>
    <col min="5" max="5" width="11.28125" style="1" customWidth="1"/>
    <col min="6" max="6" width="9.7109375" style="11" customWidth="1"/>
    <col min="7" max="7" width="16.57421875" style="1" customWidth="1"/>
    <col min="8" max="8" width="8.7109375" style="1" customWidth="1"/>
    <col min="9" max="9" width="6.00390625" style="5" customWidth="1"/>
    <col min="10" max="10" width="7.7109375" style="5" customWidth="1"/>
    <col min="11" max="11" width="9.00390625" style="1" customWidth="1"/>
    <col min="12" max="12" width="11.7109375" style="1" customWidth="1"/>
    <col min="13" max="16384" width="9.140625" style="1" customWidth="1"/>
  </cols>
  <sheetData>
    <row r="1" spans="1:11" ht="15.75">
      <c r="A1" s="32" t="s">
        <v>1</v>
      </c>
      <c r="B1" s="32"/>
      <c r="C1" s="32"/>
      <c r="D1" s="32"/>
      <c r="E1" s="33" t="s">
        <v>7</v>
      </c>
      <c r="F1" s="33"/>
      <c r="G1" s="33"/>
      <c r="H1" s="33"/>
      <c r="I1" s="33"/>
      <c r="J1" s="33"/>
      <c r="K1" s="33"/>
    </row>
    <row r="2" spans="1:11" ht="19.5" customHeight="1">
      <c r="A2" s="34" t="s">
        <v>2</v>
      </c>
      <c r="B2" s="34"/>
      <c r="C2" s="34"/>
      <c r="D2" s="34"/>
      <c r="E2" s="33" t="s">
        <v>25</v>
      </c>
      <c r="F2" s="33"/>
      <c r="G2" s="33"/>
      <c r="H2" s="33"/>
      <c r="I2" s="33"/>
      <c r="J2" s="33"/>
      <c r="K2" s="33"/>
    </row>
    <row r="3" spans="5:11" ht="20.25" customHeight="1">
      <c r="E3" s="35" t="s">
        <v>26</v>
      </c>
      <c r="F3" s="35"/>
      <c r="G3" s="35"/>
      <c r="H3" s="35"/>
      <c r="I3" s="35"/>
      <c r="J3" s="35"/>
      <c r="K3" s="35"/>
    </row>
    <row r="4" spans="5:11" ht="18.75" customHeight="1">
      <c r="E4" s="33" t="s">
        <v>55</v>
      </c>
      <c r="F4" s="33"/>
      <c r="G4" s="33"/>
      <c r="H4" s="33"/>
      <c r="I4" s="33"/>
      <c r="J4" s="33"/>
      <c r="K4" s="33"/>
    </row>
    <row r="5" spans="5:11" ht="18.75" customHeight="1">
      <c r="E5" s="37" t="s">
        <v>72</v>
      </c>
      <c r="F5" s="37"/>
      <c r="G5" s="37"/>
      <c r="H5" s="37"/>
      <c r="I5" s="37"/>
      <c r="J5" s="37"/>
      <c r="K5" s="37"/>
    </row>
    <row r="6" spans="5:11" ht="15.75" customHeight="1">
      <c r="E6" s="37" t="s">
        <v>56</v>
      </c>
      <c r="F6" s="37"/>
      <c r="G6" s="37"/>
      <c r="H6" s="37"/>
      <c r="I6" s="37"/>
      <c r="J6" s="37"/>
      <c r="K6" s="37"/>
    </row>
    <row r="7" ht="10.5" customHeight="1"/>
    <row r="8" spans="1:12" s="4" customFormat="1" ht="42" customHeight="1">
      <c r="A8" s="38" t="s">
        <v>0</v>
      </c>
      <c r="B8" s="38" t="s">
        <v>3</v>
      </c>
      <c r="C8" s="38" t="s">
        <v>4</v>
      </c>
      <c r="D8" s="38"/>
      <c r="E8" s="39" t="s">
        <v>5</v>
      </c>
      <c r="F8" s="40" t="s">
        <v>71</v>
      </c>
      <c r="G8" s="40" t="s">
        <v>70</v>
      </c>
      <c r="H8" s="29" t="s">
        <v>10</v>
      </c>
      <c r="I8" s="30"/>
      <c r="J8" s="31"/>
      <c r="K8" s="42" t="s">
        <v>14</v>
      </c>
      <c r="L8" s="43"/>
    </row>
    <row r="9" spans="1:12" s="4" customFormat="1" ht="40.5" customHeight="1">
      <c r="A9" s="38"/>
      <c r="B9" s="38"/>
      <c r="C9" s="38"/>
      <c r="D9" s="38"/>
      <c r="E9" s="38"/>
      <c r="F9" s="41"/>
      <c r="G9" s="41"/>
      <c r="H9" s="3" t="s">
        <v>12</v>
      </c>
      <c r="I9" s="3" t="s">
        <v>6</v>
      </c>
      <c r="J9" s="3" t="s">
        <v>13</v>
      </c>
      <c r="K9" s="44"/>
      <c r="L9" s="45"/>
    </row>
    <row r="10" spans="1:12" s="4" customFormat="1" ht="21.75" customHeight="1">
      <c r="A10" s="20">
        <v>1</v>
      </c>
      <c r="B10" s="21" t="s">
        <v>27</v>
      </c>
      <c r="C10" s="16" t="s">
        <v>28</v>
      </c>
      <c r="D10" s="17" t="s">
        <v>29</v>
      </c>
      <c r="E10" s="21" t="s">
        <v>30</v>
      </c>
      <c r="F10" s="23">
        <v>8</v>
      </c>
      <c r="G10" s="23">
        <v>9</v>
      </c>
      <c r="H10" s="26">
        <f aca="true" t="shared" si="0" ref="H10:H15">ROUND((G10*6+F10*4)/10,1)</f>
        <v>8.6</v>
      </c>
      <c r="I10" s="25" t="str">
        <f>IF(H10&gt;=8.5,"A",IF(H10&gt;=7,"B",IF(H10&gt;=5.5,"C",IF(H10&gt;=4,"D",IF(AND(H10&lt;4,H10&gt;=0),"F",IF(AND(F10="",#REF!="",G10=""),"I",IF(OR(F10&lt;&gt;"",#REF!&lt;&gt;"",G10&lt;&gt;""),"X","R")))))))</f>
        <v>A</v>
      </c>
      <c r="J10" s="27">
        <f aca="true" t="shared" si="1" ref="J10:J15">IF(I10="A",4,IF(I10="B",3,IF(I10="C",2,IF(I10="D",1,0))))</f>
        <v>4</v>
      </c>
      <c r="K10" s="7" t="str">
        <f aca="true" t="shared" si="2" ref="K10:K15">IF(I10="A","GIỎI",IF(I10="B","KHÁ",IF(I10="C","TB",IF(I10="D","TB YẾU","KÉM"))))</f>
        <v>GIỎI</v>
      </c>
      <c r="L10" s="2" t="str">
        <f aca="true" t="shared" si="3" ref="L10:L15">IF(OR(H10&lt;4,G10&lt;=2),"KHÔNG ĐẠT"," ĐẠT")</f>
        <v> ĐẠT</v>
      </c>
    </row>
    <row r="11" spans="1:12" s="4" customFormat="1" ht="21.75" customHeight="1">
      <c r="A11" s="20">
        <v>2</v>
      </c>
      <c r="B11" s="21" t="s">
        <v>31</v>
      </c>
      <c r="C11" s="16" t="s">
        <v>32</v>
      </c>
      <c r="D11" s="17" t="s">
        <v>33</v>
      </c>
      <c r="E11" s="21" t="s">
        <v>34</v>
      </c>
      <c r="F11" s="23">
        <v>10</v>
      </c>
      <c r="G11" s="23">
        <v>10</v>
      </c>
      <c r="H11" s="26">
        <f t="shared" si="0"/>
        <v>10</v>
      </c>
      <c r="I11" s="25" t="str">
        <f>IF(H11&gt;=8.5,"A",IF(H11&gt;=7,"B",IF(H11&gt;=5.5,"C",IF(H11&gt;=4,"D",IF(AND(H11&lt;4,H11&gt;=0),"F",IF(AND(F11="",#REF!="",G11=""),"I",IF(OR(F11&lt;&gt;"",#REF!&lt;&gt;"",G11&lt;&gt;""),"X","R")))))))</f>
        <v>A</v>
      </c>
      <c r="J11" s="27">
        <f t="shared" si="1"/>
        <v>4</v>
      </c>
      <c r="K11" s="7" t="str">
        <f t="shared" si="2"/>
        <v>GIỎI</v>
      </c>
      <c r="L11" s="2" t="str">
        <f t="shared" si="3"/>
        <v> ĐẠT</v>
      </c>
    </row>
    <row r="12" spans="1:12" s="4" customFormat="1" ht="21.75" customHeight="1">
      <c r="A12" s="20">
        <v>3</v>
      </c>
      <c r="B12" s="21" t="s">
        <v>35</v>
      </c>
      <c r="C12" s="16" t="s">
        <v>36</v>
      </c>
      <c r="D12" s="17" t="s">
        <v>37</v>
      </c>
      <c r="E12" s="22" t="s">
        <v>38</v>
      </c>
      <c r="F12" s="23">
        <v>8</v>
      </c>
      <c r="G12" s="23">
        <v>9</v>
      </c>
      <c r="H12" s="26">
        <f t="shared" si="0"/>
        <v>8.6</v>
      </c>
      <c r="I12" s="25" t="str">
        <f>IF(H12&gt;=8.5,"A",IF(H12&gt;=7,"B",IF(H12&gt;=5.5,"C",IF(H12&gt;=4,"D",IF(AND(H12&lt;4,H12&gt;=0),"F",IF(AND(F12="",#REF!="",G12=""),"I",IF(OR(F12&lt;&gt;"",#REF!&lt;&gt;"",G12&lt;&gt;""),"X","R")))))))</f>
        <v>A</v>
      </c>
      <c r="J12" s="27">
        <f t="shared" si="1"/>
        <v>4</v>
      </c>
      <c r="K12" s="7" t="str">
        <f t="shared" si="2"/>
        <v>GIỎI</v>
      </c>
      <c r="L12" s="2" t="str">
        <f t="shared" si="3"/>
        <v> ĐẠT</v>
      </c>
    </row>
    <row r="13" spans="1:12" s="4" customFormat="1" ht="21.75" customHeight="1">
      <c r="A13" s="20">
        <v>4</v>
      </c>
      <c r="B13" s="21" t="s">
        <v>39</v>
      </c>
      <c r="C13" s="16" t="s">
        <v>40</v>
      </c>
      <c r="D13" s="17" t="s">
        <v>41</v>
      </c>
      <c r="E13" s="22" t="s">
        <v>42</v>
      </c>
      <c r="F13" s="23">
        <v>9</v>
      </c>
      <c r="G13" s="23">
        <v>10</v>
      </c>
      <c r="H13" s="26">
        <f t="shared" si="0"/>
        <v>9.6</v>
      </c>
      <c r="I13" s="25" t="str">
        <f>IF(H13&gt;=8.5,"A",IF(H13&gt;=7,"B",IF(H13&gt;=5.5,"C",IF(H13&gt;=4,"D",IF(AND(H13&lt;4,H13&gt;=0),"F",IF(AND(F13="",#REF!="",G13=""),"I",IF(OR(F13&lt;&gt;"",#REF!&lt;&gt;"",G13&lt;&gt;""),"X","R")))))))</f>
        <v>A</v>
      </c>
      <c r="J13" s="27">
        <f t="shared" si="1"/>
        <v>4</v>
      </c>
      <c r="K13" s="7" t="str">
        <f t="shared" si="2"/>
        <v>GIỎI</v>
      </c>
      <c r="L13" s="2" t="str">
        <f t="shared" si="3"/>
        <v> ĐẠT</v>
      </c>
    </row>
    <row r="14" spans="1:12" s="4" customFormat="1" ht="21.75" customHeight="1">
      <c r="A14" s="20">
        <v>5</v>
      </c>
      <c r="B14" s="21" t="s">
        <v>43</v>
      </c>
      <c r="C14" s="18" t="s">
        <v>44</v>
      </c>
      <c r="D14" s="19" t="s">
        <v>45</v>
      </c>
      <c r="E14" s="21" t="s">
        <v>46</v>
      </c>
      <c r="F14" s="23">
        <v>9</v>
      </c>
      <c r="G14" s="23">
        <v>10</v>
      </c>
      <c r="H14" s="26">
        <f t="shared" si="0"/>
        <v>9.6</v>
      </c>
      <c r="I14" s="25" t="str">
        <f>IF(H14&gt;=8.5,"A",IF(H14&gt;=7,"B",IF(H14&gt;=5.5,"C",IF(H14&gt;=4,"D",IF(AND(H14&lt;4,H14&gt;=0),"F",IF(AND(F14="",#REF!="",G14=""),"I",IF(OR(F14&lt;&gt;"",#REF!&lt;&gt;"",G14&lt;&gt;""),"X","R")))))))</f>
        <v>A</v>
      </c>
      <c r="J14" s="27">
        <f t="shared" si="1"/>
        <v>4</v>
      </c>
      <c r="K14" s="7" t="str">
        <f t="shared" si="2"/>
        <v>GIỎI</v>
      </c>
      <c r="L14" s="2" t="str">
        <f t="shared" si="3"/>
        <v> ĐẠT</v>
      </c>
    </row>
    <row r="15" spans="1:12" s="4" customFormat="1" ht="21.75" customHeight="1">
      <c r="A15" s="20">
        <v>6</v>
      </c>
      <c r="B15" s="21" t="s">
        <v>47</v>
      </c>
      <c r="C15" s="16" t="s">
        <v>48</v>
      </c>
      <c r="D15" s="17" t="s">
        <v>49</v>
      </c>
      <c r="E15" s="21" t="s">
        <v>50</v>
      </c>
      <c r="F15" s="23">
        <v>8</v>
      </c>
      <c r="G15" s="23">
        <v>9</v>
      </c>
      <c r="H15" s="26">
        <f t="shared" si="0"/>
        <v>8.6</v>
      </c>
      <c r="I15" s="25" t="str">
        <f>IF(H15&gt;=8.5,"A",IF(H15&gt;=7,"B",IF(H15&gt;=5.5,"C",IF(H15&gt;=4,"D",IF(AND(H15&lt;4,H15&gt;=0),"F",IF(AND(F15="",#REF!="",G15=""),"I",IF(OR(F15&lt;&gt;"",#REF!&lt;&gt;"",G15&lt;&gt;""),"X","R")))))))</f>
        <v>A</v>
      </c>
      <c r="J15" s="27">
        <f t="shared" si="1"/>
        <v>4</v>
      </c>
      <c r="K15" s="7" t="str">
        <f t="shared" si="2"/>
        <v>GIỎI</v>
      </c>
      <c r="L15" s="2" t="str">
        <f t="shared" si="3"/>
        <v> ĐẠT</v>
      </c>
    </row>
    <row r="16" spans="2:7" ht="21.75" customHeight="1">
      <c r="B16" s="36" t="s">
        <v>52</v>
      </c>
      <c r="C16" s="36"/>
      <c r="D16" s="36"/>
      <c r="E16" s="36"/>
      <c r="F16" s="12"/>
      <c r="G16" s="13"/>
    </row>
    <row r="17" spans="2:11" ht="15.75">
      <c r="B17" s="14" t="s">
        <v>19</v>
      </c>
      <c r="C17"/>
      <c r="D17" s="14"/>
      <c r="E17" s="33" t="s">
        <v>15</v>
      </c>
      <c r="F17" s="33"/>
      <c r="G17" s="10"/>
      <c r="H17" s="14"/>
      <c r="I17" s="33" t="s">
        <v>21</v>
      </c>
      <c r="J17" s="33"/>
      <c r="K17" s="33"/>
    </row>
    <row r="18" spans="3:11" ht="15.75">
      <c r="C18" s="35"/>
      <c r="D18" s="35"/>
      <c r="E18" s="35"/>
      <c r="F18" s="1"/>
      <c r="G18" s="28"/>
      <c r="H18" s="36"/>
      <c r="I18" s="36"/>
      <c r="J18" s="36"/>
      <c r="K18" s="36"/>
    </row>
    <row r="19" spans="3:6" ht="15.75">
      <c r="C19" s="15"/>
      <c r="F19" s="1"/>
    </row>
    <row r="20" ht="15.75">
      <c r="F20" s="1"/>
    </row>
    <row r="21" ht="15.75">
      <c r="F21" s="1"/>
    </row>
    <row r="22" spans="2:11" ht="15.75">
      <c r="B22" s="33" t="s">
        <v>51</v>
      </c>
      <c r="C22" s="33"/>
      <c r="D22" s="10"/>
      <c r="E22" s="33" t="s">
        <v>22</v>
      </c>
      <c r="F22" s="33"/>
      <c r="G22" s="10"/>
      <c r="H22" s="10"/>
      <c r="I22" s="14" t="s">
        <v>24</v>
      </c>
      <c r="J22" s="14"/>
      <c r="K22" s="14"/>
    </row>
    <row r="23" spans="2:10" ht="15.75">
      <c r="B23" s="8"/>
      <c r="C23" s="8"/>
      <c r="D23" s="8"/>
      <c r="E23" s="8"/>
      <c r="F23" s="10"/>
      <c r="G23" s="8"/>
      <c r="H23" s="8"/>
      <c r="I23" s="9"/>
      <c r="J23" s="9"/>
    </row>
  </sheetData>
  <sheetProtection/>
  <mergeCells count="23">
    <mergeCell ref="B22:C22"/>
    <mergeCell ref="E22:F22"/>
    <mergeCell ref="K8:L9"/>
    <mergeCell ref="B16:E16"/>
    <mergeCell ref="E17:F17"/>
    <mergeCell ref="I17:K17"/>
    <mergeCell ref="C18:E18"/>
    <mergeCell ref="H18:K18"/>
    <mergeCell ref="E5:K5"/>
    <mergeCell ref="E6:K6"/>
    <mergeCell ref="A8:A9"/>
    <mergeCell ref="B8:B9"/>
    <mergeCell ref="C8:D9"/>
    <mergeCell ref="E8:E9"/>
    <mergeCell ref="F8:F9"/>
    <mergeCell ref="G8:G9"/>
    <mergeCell ref="H8:J8"/>
    <mergeCell ref="A1:D1"/>
    <mergeCell ref="E1:K1"/>
    <mergeCell ref="A2:D2"/>
    <mergeCell ref="E2:K2"/>
    <mergeCell ref="E3:K3"/>
    <mergeCell ref="E4:K4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E5" sqref="E5:N5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9.140625" style="1" customWidth="1"/>
    <col min="4" max="4" width="6.8515625" style="1" customWidth="1"/>
    <col min="5" max="5" width="11.28125" style="1" customWidth="1"/>
    <col min="6" max="6" width="9.7109375" style="11" customWidth="1"/>
    <col min="7" max="7" width="6.85156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7.421875" style="1" customWidth="1"/>
    <col min="15" max="15" width="11.7109375" style="1" customWidth="1"/>
    <col min="16" max="16384" width="9.140625" style="1" customWidth="1"/>
  </cols>
  <sheetData>
    <row r="1" spans="1:14" ht="15.75">
      <c r="A1" s="32" t="s">
        <v>1</v>
      </c>
      <c r="B1" s="32"/>
      <c r="C1" s="32"/>
      <c r="D1" s="32"/>
      <c r="E1" s="33" t="s">
        <v>7</v>
      </c>
      <c r="F1" s="33"/>
      <c r="G1" s="33"/>
      <c r="H1" s="33"/>
      <c r="I1" s="33"/>
      <c r="J1" s="33"/>
      <c r="K1" s="33"/>
      <c r="L1" s="33"/>
      <c r="M1" s="33"/>
      <c r="N1" s="33"/>
    </row>
    <row r="2" spans="1:14" ht="19.5" customHeight="1">
      <c r="A2" s="34" t="s">
        <v>2</v>
      </c>
      <c r="B2" s="34"/>
      <c r="C2" s="34"/>
      <c r="D2" s="34"/>
      <c r="E2" s="33" t="s">
        <v>25</v>
      </c>
      <c r="F2" s="33"/>
      <c r="G2" s="33"/>
      <c r="H2" s="33"/>
      <c r="I2" s="33"/>
      <c r="J2" s="33"/>
      <c r="K2" s="33"/>
      <c r="L2" s="33"/>
      <c r="M2" s="33"/>
      <c r="N2" s="33"/>
    </row>
    <row r="3" spans="5:14" ht="20.25" customHeight="1">
      <c r="E3" s="35" t="s">
        <v>26</v>
      </c>
      <c r="F3" s="35"/>
      <c r="G3" s="35"/>
      <c r="H3" s="35"/>
      <c r="I3" s="35"/>
      <c r="J3" s="35"/>
      <c r="K3" s="35"/>
      <c r="L3" s="35"/>
      <c r="M3" s="35"/>
      <c r="N3" s="35"/>
    </row>
    <row r="4" spans="5:14" ht="18.75" customHeight="1">
      <c r="E4" s="33" t="s">
        <v>55</v>
      </c>
      <c r="F4" s="33"/>
      <c r="G4" s="33"/>
      <c r="H4" s="33"/>
      <c r="I4" s="33"/>
      <c r="J4" s="33"/>
      <c r="K4" s="33"/>
      <c r="L4" s="33"/>
      <c r="M4" s="33"/>
      <c r="N4" s="33"/>
    </row>
    <row r="5" spans="5:14" ht="18.75" customHeight="1">
      <c r="E5" s="37" t="s">
        <v>67</v>
      </c>
      <c r="F5" s="37"/>
      <c r="G5" s="37"/>
      <c r="H5" s="37"/>
      <c r="I5" s="37"/>
      <c r="J5" s="37"/>
      <c r="K5" s="37"/>
      <c r="L5" s="37"/>
      <c r="M5" s="37"/>
      <c r="N5" s="37"/>
    </row>
    <row r="6" spans="5:14" ht="15.75" customHeight="1">
      <c r="E6" s="37" t="s">
        <v>57</v>
      </c>
      <c r="F6" s="37"/>
      <c r="G6" s="37"/>
      <c r="H6" s="37"/>
      <c r="I6" s="37"/>
      <c r="J6" s="37"/>
      <c r="K6" s="37"/>
      <c r="L6" s="37"/>
      <c r="M6" s="37"/>
      <c r="N6" s="37"/>
    </row>
    <row r="7" ht="10.5" customHeight="1"/>
    <row r="8" spans="1:15" s="4" customFormat="1" ht="42" customHeight="1">
      <c r="A8" s="38" t="s">
        <v>0</v>
      </c>
      <c r="B8" s="38" t="s">
        <v>3</v>
      </c>
      <c r="C8" s="38" t="s">
        <v>4</v>
      </c>
      <c r="D8" s="38"/>
      <c r="E8" s="39" t="s">
        <v>5</v>
      </c>
      <c r="F8" s="40" t="s">
        <v>11</v>
      </c>
      <c r="G8" s="29" t="s">
        <v>53</v>
      </c>
      <c r="H8" s="30"/>
      <c r="I8" s="31"/>
      <c r="J8" s="40" t="s">
        <v>54</v>
      </c>
      <c r="K8" s="29" t="s">
        <v>10</v>
      </c>
      <c r="L8" s="30"/>
      <c r="M8" s="31"/>
      <c r="N8" s="42" t="s">
        <v>14</v>
      </c>
      <c r="O8" s="43"/>
    </row>
    <row r="9" spans="1:15" s="4" customFormat="1" ht="40.5" customHeight="1">
      <c r="A9" s="38"/>
      <c r="B9" s="38"/>
      <c r="C9" s="38"/>
      <c r="D9" s="38"/>
      <c r="E9" s="38"/>
      <c r="F9" s="41"/>
      <c r="G9" s="3" t="s">
        <v>17</v>
      </c>
      <c r="H9" s="6" t="s">
        <v>8</v>
      </c>
      <c r="I9" s="3" t="s">
        <v>9</v>
      </c>
      <c r="J9" s="41"/>
      <c r="K9" s="3" t="s">
        <v>12</v>
      </c>
      <c r="L9" s="3" t="s">
        <v>6</v>
      </c>
      <c r="M9" s="3" t="s">
        <v>13</v>
      </c>
      <c r="N9" s="44"/>
      <c r="O9" s="45"/>
    </row>
    <row r="10" spans="1:15" s="4" customFormat="1" ht="21.75" customHeight="1">
      <c r="A10" s="20">
        <v>1</v>
      </c>
      <c r="B10" s="21" t="s">
        <v>27</v>
      </c>
      <c r="C10" s="16" t="s">
        <v>28</v>
      </c>
      <c r="D10" s="17" t="s">
        <v>29</v>
      </c>
      <c r="E10" s="21" t="s">
        <v>30</v>
      </c>
      <c r="F10" s="23">
        <v>9</v>
      </c>
      <c r="G10" s="24">
        <v>8</v>
      </c>
      <c r="H10" s="25"/>
      <c r="I10" s="24">
        <f aca="true" t="shared" si="0" ref="I10:I15">G10</f>
        <v>8</v>
      </c>
      <c r="J10" s="23">
        <v>8</v>
      </c>
      <c r="K10" s="26">
        <f aca="true" t="shared" si="1" ref="K10:K15">ROUND((J10*6+I10*3+F10)/10,1)</f>
        <v>8.1</v>
      </c>
      <c r="L10" s="25" t="str">
        <f aca="true" t="shared" si="2" ref="L10:L15">IF(K10&gt;=8.5,"A",IF(K10&gt;=7,"B",IF(K10&gt;=5.5,"C",IF(K10&gt;=4,"D",IF(AND(K10&lt;4,K10&gt;=0),"F",IF(AND(F10="",I10="",J10=""),"I",IF(OR(F10&lt;&gt;"",I10&lt;&gt;"",J10&lt;&gt;""),"X","R")))))))</f>
        <v>B</v>
      </c>
      <c r="M10" s="27">
        <f aca="true" t="shared" si="3" ref="M10:M15">IF(L10="A",4,IF(L10="B",3,IF(L10="C",2,IF(L10="D",1,0))))</f>
        <v>3</v>
      </c>
      <c r="N10" s="7" t="str">
        <f aca="true" t="shared" si="4" ref="N10:N15">IF(L10="A","GIỎI",IF(L10="B","KHÁ",IF(L10="C","TB",IF(L10="D","TB YẾU","KÉM"))))</f>
        <v>KHÁ</v>
      </c>
      <c r="O10" s="2" t="str">
        <f aca="true" t="shared" si="5" ref="O10:O15">IF(OR(K10&lt;4,J10&lt;=2),"KHÔNG ĐẠT"," ĐẠT")</f>
        <v> ĐẠT</v>
      </c>
    </row>
    <row r="11" spans="1:15" s="4" customFormat="1" ht="21.75" customHeight="1">
      <c r="A11" s="20">
        <v>2</v>
      </c>
      <c r="B11" s="21" t="s">
        <v>31</v>
      </c>
      <c r="C11" s="16" t="s">
        <v>32</v>
      </c>
      <c r="D11" s="17" t="s">
        <v>33</v>
      </c>
      <c r="E11" s="21" t="s">
        <v>34</v>
      </c>
      <c r="F11" s="23">
        <v>10</v>
      </c>
      <c r="G11" s="24">
        <v>9</v>
      </c>
      <c r="H11" s="25"/>
      <c r="I11" s="24">
        <f t="shared" si="0"/>
        <v>9</v>
      </c>
      <c r="J11" s="23">
        <v>8</v>
      </c>
      <c r="K11" s="26">
        <f t="shared" si="1"/>
        <v>8.5</v>
      </c>
      <c r="L11" s="25" t="str">
        <f t="shared" si="2"/>
        <v>A</v>
      </c>
      <c r="M11" s="27">
        <f t="shared" si="3"/>
        <v>4</v>
      </c>
      <c r="N11" s="7" t="str">
        <f t="shared" si="4"/>
        <v>GIỎI</v>
      </c>
      <c r="O11" s="2" t="str">
        <f t="shared" si="5"/>
        <v> ĐẠT</v>
      </c>
    </row>
    <row r="12" spans="1:15" s="4" customFormat="1" ht="21.75" customHeight="1">
      <c r="A12" s="20">
        <v>3</v>
      </c>
      <c r="B12" s="21" t="s">
        <v>35</v>
      </c>
      <c r="C12" s="16" t="s">
        <v>36</v>
      </c>
      <c r="D12" s="17" t="s">
        <v>37</v>
      </c>
      <c r="E12" s="22" t="s">
        <v>38</v>
      </c>
      <c r="F12" s="23">
        <v>9</v>
      </c>
      <c r="G12" s="24">
        <v>8</v>
      </c>
      <c r="H12" s="25"/>
      <c r="I12" s="24">
        <f t="shared" si="0"/>
        <v>8</v>
      </c>
      <c r="J12" s="23">
        <v>8.5</v>
      </c>
      <c r="K12" s="26">
        <f t="shared" si="1"/>
        <v>8.4</v>
      </c>
      <c r="L12" s="25" t="str">
        <f t="shared" si="2"/>
        <v>B</v>
      </c>
      <c r="M12" s="27">
        <f t="shared" si="3"/>
        <v>3</v>
      </c>
      <c r="N12" s="7" t="str">
        <f t="shared" si="4"/>
        <v>KHÁ</v>
      </c>
      <c r="O12" s="2" t="str">
        <f t="shared" si="5"/>
        <v> ĐẠT</v>
      </c>
    </row>
    <row r="13" spans="1:15" s="4" customFormat="1" ht="21.75" customHeight="1">
      <c r="A13" s="20">
        <v>4</v>
      </c>
      <c r="B13" s="21" t="s">
        <v>39</v>
      </c>
      <c r="C13" s="16" t="s">
        <v>40</v>
      </c>
      <c r="D13" s="17" t="s">
        <v>41</v>
      </c>
      <c r="E13" s="22" t="s">
        <v>42</v>
      </c>
      <c r="F13" s="23">
        <v>9</v>
      </c>
      <c r="G13" s="24">
        <v>8</v>
      </c>
      <c r="H13" s="25"/>
      <c r="I13" s="24">
        <f t="shared" si="0"/>
        <v>8</v>
      </c>
      <c r="J13" s="23">
        <v>8</v>
      </c>
      <c r="K13" s="26">
        <f t="shared" si="1"/>
        <v>8.1</v>
      </c>
      <c r="L13" s="25" t="str">
        <f t="shared" si="2"/>
        <v>B</v>
      </c>
      <c r="M13" s="27">
        <f t="shared" si="3"/>
        <v>3</v>
      </c>
      <c r="N13" s="7" t="str">
        <f t="shared" si="4"/>
        <v>KHÁ</v>
      </c>
      <c r="O13" s="2" t="str">
        <f t="shared" si="5"/>
        <v> ĐẠT</v>
      </c>
    </row>
    <row r="14" spans="1:15" s="4" customFormat="1" ht="21.75" customHeight="1">
      <c r="A14" s="20">
        <v>5</v>
      </c>
      <c r="B14" s="21" t="s">
        <v>43</v>
      </c>
      <c r="C14" s="18" t="s">
        <v>44</v>
      </c>
      <c r="D14" s="19" t="s">
        <v>45</v>
      </c>
      <c r="E14" s="21" t="s">
        <v>46</v>
      </c>
      <c r="F14" s="23">
        <v>10</v>
      </c>
      <c r="G14" s="24">
        <v>9.5</v>
      </c>
      <c r="H14" s="25"/>
      <c r="I14" s="24">
        <f t="shared" si="0"/>
        <v>9.5</v>
      </c>
      <c r="J14" s="23">
        <v>9</v>
      </c>
      <c r="K14" s="26">
        <f t="shared" si="1"/>
        <v>9.3</v>
      </c>
      <c r="L14" s="25" t="str">
        <f t="shared" si="2"/>
        <v>A</v>
      </c>
      <c r="M14" s="27">
        <f t="shared" si="3"/>
        <v>4</v>
      </c>
      <c r="N14" s="7" t="str">
        <f t="shared" si="4"/>
        <v>GIỎI</v>
      </c>
      <c r="O14" s="2" t="str">
        <f t="shared" si="5"/>
        <v> ĐẠT</v>
      </c>
    </row>
    <row r="15" spans="1:15" s="4" customFormat="1" ht="21.75" customHeight="1">
      <c r="A15" s="20">
        <v>6</v>
      </c>
      <c r="B15" s="21" t="s">
        <v>47</v>
      </c>
      <c r="C15" s="16" t="s">
        <v>48</v>
      </c>
      <c r="D15" s="17" t="s">
        <v>49</v>
      </c>
      <c r="E15" s="21" t="s">
        <v>50</v>
      </c>
      <c r="F15" s="23">
        <v>9</v>
      </c>
      <c r="G15" s="24">
        <v>8</v>
      </c>
      <c r="H15" s="25"/>
      <c r="I15" s="24">
        <f t="shared" si="0"/>
        <v>8</v>
      </c>
      <c r="J15" s="23">
        <v>6.5</v>
      </c>
      <c r="K15" s="26">
        <f t="shared" si="1"/>
        <v>7.2</v>
      </c>
      <c r="L15" s="25" t="str">
        <f t="shared" si="2"/>
        <v>B</v>
      </c>
      <c r="M15" s="27">
        <f t="shared" si="3"/>
        <v>3</v>
      </c>
      <c r="N15" s="7" t="str">
        <f t="shared" si="4"/>
        <v>KHÁ</v>
      </c>
      <c r="O15" s="2" t="str">
        <f t="shared" si="5"/>
        <v> ĐẠT</v>
      </c>
    </row>
    <row r="16" spans="2:10" ht="21.75" customHeight="1">
      <c r="B16" s="36" t="s">
        <v>52</v>
      </c>
      <c r="C16" s="36"/>
      <c r="D16" s="36"/>
      <c r="E16" s="36"/>
      <c r="F16" s="12"/>
      <c r="G16" s="13"/>
      <c r="H16" s="13"/>
      <c r="I16" s="13"/>
      <c r="J16" s="13"/>
    </row>
    <row r="17" spans="2:14" ht="15.75">
      <c r="B17" s="14" t="s">
        <v>19</v>
      </c>
      <c r="C17"/>
      <c r="D17" s="14"/>
      <c r="E17" s="33" t="s">
        <v>15</v>
      </c>
      <c r="F17" s="33"/>
      <c r="G17" s="33"/>
      <c r="H17" s="33" t="s">
        <v>16</v>
      </c>
      <c r="I17" s="33"/>
      <c r="J17" s="33"/>
      <c r="K17" s="14"/>
      <c r="L17" s="33" t="s">
        <v>21</v>
      </c>
      <c r="M17" s="33"/>
      <c r="N17" s="33"/>
    </row>
    <row r="18" spans="3:14" ht="15.75">
      <c r="C18" s="35"/>
      <c r="D18" s="35"/>
      <c r="E18" s="35"/>
      <c r="F18" s="1"/>
      <c r="H18" s="36"/>
      <c r="I18" s="36"/>
      <c r="J18" s="36"/>
      <c r="K18" s="36"/>
      <c r="L18" s="36"/>
      <c r="M18" s="36"/>
      <c r="N18" s="36"/>
    </row>
    <row r="19" spans="3:6" ht="15.75">
      <c r="C19" s="15"/>
      <c r="F19" s="1"/>
    </row>
    <row r="20" ht="15.75">
      <c r="F20" s="1"/>
    </row>
    <row r="21" ht="15.75">
      <c r="F21" s="1"/>
    </row>
    <row r="22" spans="2:14" ht="15.75">
      <c r="B22" s="33" t="s">
        <v>51</v>
      </c>
      <c r="C22" s="33"/>
      <c r="D22" s="10"/>
      <c r="E22" s="33" t="s">
        <v>22</v>
      </c>
      <c r="F22" s="33"/>
      <c r="G22" s="33"/>
      <c r="H22" s="33" t="s">
        <v>23</v>
      </c>
      <c r="I22" s="33"/>
      <c r="J22" s="33"/>
      <c r="K22" s="10"/>
      <c r="L22" s="14" t="s">
        <v>24</v>
      </c>
      <c r="M22" s="14"/>
      <c r="N22" s="14"/>
    </row>
    <row r="23" spans="2:13" ht="15.75">
      <c r="B23" s="8"/>
      <c r="C23" s="8"/>
      <c r="D23" s="8"/>
      <c r="E23" s="8"/>
      <c r="F23" s="10"/>
      <c r="G23" s="8"/>
      <c r="H23" s="8"/>
      <c r="I23" s="8"/>
      <c r="J23" s="8"/>
      <c r="K23" s="8"/>
      <c r="L23" s="9"/>
      <c r="M23" s="9"/>
    </row>
  </sheetData>
  <sheetProtection/>
  <mergeCells count="27">
    <mergeCell ref="K8:M8"/>
    <mergeCell ref="A1:D1"/>
    <mergeCell ref="E1:N1"/>
    <mergeCell ref="A2:D2"/>
    <mergeCell ref="E2:N2"/>
    <mergeCell ref="E3:N3"/>
    <mergeCell ref="E4:N4"/>
    <mergeCell ref="K18:N18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B22:C22"/>
    <mergeCell ref="E22:G22"/>
    <mergeCell ref="H22:J22"/>
    <mergeCell ref="N8:O9"/>
    <mergeCell ref="B16:E16"/>
    <mergeCell ref="E17:G17"/>
    <mergeCell ref="H17:J17"/>
    <mergeCell ref="L17:N17"/>
    <mergeCell ref="C18:E18"/>
    <mergeCell ref="H18:J18"/>
  </mergeCells>
  <printOptions/>
  <pageMargins left="0.26" right="0.24" top="0.75" bottom="0.7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E5" sqref="E5:N5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9.140625" style="1" customWidth="1"/>
    <col min="4" max="4" width="6.8515625" style="1" customWidth="1"/>
    <col min="5" max="5" width="11.28125" style="1" customWidth="1"/>
    <col min="6" max="6" width="9.7109375" style="11" customWidth="1"/>
    <col min="7" max="7" width="6.85156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7.421875" style="1" customWidth="1"/>
    <col min="15" max="15" width="11.7109375" style="1" customWidth="1"/>
    <col min="16" max="16384" width="9.140625" style="1" customWidth="1"/>
  </cols>
  <sheetData>
    <row r="1" spans="1:14" ht="15.75">
      <c r="A1" s="32" t="s">
        <v>1</v>
      </c>
      <c r="B1" s="32"/>
      <c r="C1" s="32"/>
      <c r="D1" s="32"/>
      <c r="E1" s="33" t="s">
        <v>7</v>
      </c>
      <c r="F1" s="33"/>
      <c r="G1" s="33"/>
      <c r="H1" s="33"/>
      <c r="I1" s="33"/>
      <c r="J1" s="33"/>
      <c r="K1" s="33"/>
      <c r="L1" s="33"/>
      <c r="M1" s="33"/>
      <c r="N1" s="33"/>
    </row>
    <row r="2" spans="1:14" ht="19.5" customHeight="1">
      <c r="A2" s="34" t="s">
        <v>2</v>
      </c>
      <c r="B2" s="34"/>
      <c r="C2" s="34"/>
      <c r="D2" s="34"/>
      <c r="E2" s="33" t="s">
        <v>25</v>
      </c>
      <c r="F2" s="33"/>
      <c r="G2" s="33"/>
      <c r="H2" s="33"/>
      <c r="I2" s="33"/>
      <c r="J2" s="33"/>
      <c r="K2" s="33"/>
      <c r="L2" s="33"/>
      <c r="M2" s="33"/>
      <c r="N2" s="33"/>
    </row>
    <row r="3" spans="5:14" ht="20.25" customHeight="1">
      <c r="E3" s="35" t="s">
        <v>26</v>
      </c>
      <c r="F3" s="35"/>
      <c r="G3" s="35"/>
      <c r="H3" s="35"/>
      <c r="I3" s="35"/>
      <c r="J3" s="35"/>
      <c r="K3" s="35"/>
      <c r="L3" s="35"/>
      <c r="M3" s="35"/>
      <c r="N3" s="35"/>
    </row>
    <row r="4" spans="5:14" ht="18.75" customHeight="1">
      <c r="E4" s="33" t="s">
        <v>55</v>
      </c>
      <c r="F4" s="33"/>
      <c r="G4" s="33"/>
      <c r="H4" s="33"/>
      <c r="I4" s="33"/>
      <c r="J4" s="33"/>
      <c r="K4" s="33"/>
      <c r="L4" s="33"/>
      <c r="M4" s="33"/>
      <c r="N4" s="33"/>
    </row>
    <row r="5" spans="5:14" ht="18.75" customHeight="1">
      <c r="E5" s="37" t="s">
        <v>64</v>
      </c>
      <c r="F5" s="37"/>
      <c r="G5" s="37"/>
      <c r="H5" s="37"/>
      <c r="I5" s="37"/>
      <c r="J5" s="37"/>
      <c r="K5" s="37"/>
      <c r="L5" s="37"/>
      <c r="M5" s="37"/>
      <c r="N5" s="37"/>
    </row>
    <row r="6" spans="5:14" ht="15.75" customHeight="1">
      <c r="E6" s="37" t="s">
        <v>58</v>
      </c>
      <c r="F6" s="37"/>
      <c r="G6" s="37"/>
      <c r="H6" s="37"/>
      <c r="I6" s="37"/>
      <c r="J6" s="37"/>
      <c r="K6" s="37"/>
      <c r="L6" s="37"/>
      <c r="M6" s="37"/>
      <c r="N6" s="37"/>
    </row>
    <row r="7" ht="10.5" customHeight="1"/>
    <row r="8" spans="1:15" s="4" customFormat="1" ht="42" customHeight="1">
      <c r="A8" s="38" t="s">
        <v>0</v>
      </c>
      <c r="B8" s="38" t="s">
        <v>3</v>
      </c>
      <c r="C8" s="38" t="s">
        <v>4</v>
      </c>
      <c r="D8" s="38"/>
      <c r="E8" s="39" t="s">
        <v>5</v>
      </c>
      <c r="F8" s="40" t="s">
        <v>11</v>
      </c>
      <c r="G8" s="29" t="s">
        <v>20</v>
      </c>
      <c r="H8" s="30"/>
      <c r="I8" s="31"/>
      <c r="J8" s="40" t="s">
        <v>18</v>
      </c>
      <c r="K8" s="29" t="s">
        <v>10</v>
      </c>
      <c r="L8" s="30"/>
      <c r="M8" s="31"/>
      <c r="N8" s="42" t="s">
        <v>14</v>
      </c>
      <c r="O8" s="43"/>
    </row>
    <row r="9" spans="1:15" s="4" customFormat="1" ht="40.5" customHeight="1">
      <c r="A9" s="38"/>
      <c r="B9" s="38"/>
      <c r="C9" s="38"/>
      <c r="D9" s="38"/>
      <c r="E9" s="38"/>
      <c r="F9" s="41"/>
      <c r="G9" s="3" t="s">
        <v>17</v>
      </c>
      <c r="H9" s="6" t="s">
        <v>8</v>
      </c>
      <c r="I9" s="3" t="s">
        <v>9</v>
      </c>
      <c r="J9" s="41"/>
      <c r="K9" s="3" t="s">
        <v>12</v>
      </c>
      <c r="L9" s="3" t="s">
        <v>6</v>
      </c>
      <c r="M9" s="3" t="s">
        <v>13</v>
      </c>
      <c r="N9" s="44"/>
      <c r="O9" s="45"/>
    </row>
    <row r="10" spans="1:15" s="4" customFormat="1" ht="21.75" customHeight="1">
      <c r="A10" s="20">
        <v>1</v>
      </c>
      <c r="B10" s="21" t="s">
        <v>27</v>
      </c>
      <c r="C10" s="16" t="s">
        <v>28</v>
      </c>
      <c r="D10" s="17" t="s">
        <v>29</v>
      </c>
      <c r="E10" s="21" t="s">
        <v>30</v>
      </c>
      <c r="F10" s="23">
        <v>7</v>
      </c>
      <c r="G10" s="24">
        <v>8</v>
      </c>
      <c r="H10" s="25"/>
      <c r="I10" s="24">
        <f aca="true" t="shared" si="0" ref="I10:I15">G10</f>
        <v>8</v>
      </c>
      <c r="J10" s="23">
        <v>8</v>
      </c>
      <c r="K10" s="26">
        <f aca="true" t="shared" si="1" ref="K10:K15">ROUND((J10*7+I10*2+F10)/10,1)</f>
        <v>7.9</v>
      </c>
      <c r="L10" s="25" t="str">
        <f aca="true" t="shared" si="2" ref="L10:L15">IF(K10&gt;=8.5,"A",IF(K10&gt;=7,"B",IF(K10&gt;=5.5,"C",IF(K10&gt;=4,"D",IF(AND(K10&lt;4,K10&gt;=0),"F",IF(AND(F10="",I10="",J10=""),"I",IF(OR(F10&lt;&gt;"",I10&lt;&gt;"",J10&lt;&gt;""),"X","R")))))))</f>
        <v>B</v>
      </c>
      <c r="M10" s="27">
        <f aca="true" t="shared" si="3" ref="M10:M15">IF(L10="A",4,IF(L10="B",3,IF(L10="C",2,IF(L10="D",1,0))))</f>
        <v>3</v>
      </c>
      <c r="N10" s="7" t="str">
        <f aca="true" t="shared" si="4" ref="N10:N15">IF(L10="A","GIỎI",IF(L10="B","KHÁ",IF(L10="C","TB",IF(L10="D","TB YẾU","KÉM"))))</f>
        <v>KHÁ</v>
      </c>
      <c r="O10" s="2" t="str">
        <f aca="true" t="shared" si="5" ref="O10:O15">IF(OR(K10&lt;4,J10&lt;=2),"KHÔNG ĐẠT"," ĐẠT")</f>
        <v> ĐẠT</v>
      </c>
    </row>
    <row r="11" spans="1:15" s="4" customFormat="1" ht="21.75" customHeight="1">
      <c r="A11" s="20">
        <v>2</v>
      </c>
      <c r="B11" s="21" t="s">
        <v>31</v>
      </c>
      <c r="C11" s="16" t="s">
        <v>32</v>
      </c>
      <c r="D11" s="17" t="s">
        <v>33</v>
      </c>
      <c r="E11" s="21" t="s">
        <v>34</v>
      </c>
      <c r="F11" s="23">
        <v>10</v>
      </c>
      <c r="G11" s="24">
        <v>8</v>
      </c>
      <c r="H11" s="25"/>
      <c r="I11" s="24">
        <f t="shared" si="0"/>
        <v>8</v>
      </c>
      <c r="J11" s="23">
        <v>7.5</v>
      </c>
      <c r="K11" s="26">
        <f t="shared" si="1"/>
        <v>7.9</v>
      </c>
      <c r="L11" s="25" t="str">
        <f t="shared" si="2"/>
        <v>B</v>
      </c>
      <c r="M11" s="27">
        <f t="shared" si="3"/>
        <v>3</v>
      </c>
      <c r="N11" s="7" t="str">
        <f t="shared" si="4"/>
        <v>KHÁ</v>
      </c>
      <c r="O11" s="2" t="str">
        <f t="shared" si="5"/>
        <v> ĐẠT</v>
      </c>
    </row>
    <row r="12" spans="1:15" s="4" customFormat="1" ht="21.75" customHeight="1">
      <c r="A12" s="20">
        <v>3</v>
      </c>
      <c r="B12" s="21" t="s">
        <v>35</v>
      </c>
      <c r="C12" s="16" t="s">
        <v>36</v>
      </c>
      <c r="D12" s="17" t="s">
        <v>37</v>
      </c>
      <c r="E12" s="22" t="s">
        <v>38</v>
      </c>
      <c r="F12" s="23">
        <v>8</v>
      </c>
      <c r="G12" s="24">
        <v>8</v>
      </c>
      <c r="H12" s="25"/>
      <c r="I12" s="24">
        <f t="shared" si="0"/>
        <v>8</v>
      </c>
      <c r="J12" s="23">
        <v>8</v>
      </c>
      <c r="K12" s="26">
        <f t="shared" si="1"/>
        <v>8</v>
      </c>
      <c r="L12" s="25" t="str">
        <f t="shared" si="2"/>
        <v>B</v>
      </c>
      <c r="M12" s="27">
        <f t="shared" si="3"/>
        <v>3</v>
      </c>
      <c r="N12" s="7" t="str">
        <f t="shared" si="4"/>
        <v>KHÁ</v>
      </c>
      <c r="O12" s="2" t="str">
        <f t="shared" si="5"/>
        <v> ĐẠT</v>
      </c>
    </row>
    <row r="13" spans="1:15" s="4" customFormat="1" ht="21.75" customHeight="1">
      <c r="A13" s="20">
        <v>4</v>
      </c>
      <c r="B13" s="21" t="s">
        <v>39</v>
      </c>
      <c r="C13" s="16" t="s">
        <v>40</v>
      </c>
      <c r="D13" s="17" t="s">
        <v>41</v>
      </c>
      <c r="E13" s="22" t="s">
        <v>42</v>
      </c>
      <c r="F13" s="23">
        <v>7</v>
      </c>
      <c r="G13" s="24">
        <v>8</v>
      </c>
      <c r="H13" s="25"/>
      <c r="I13" s="24">
        <f t="shared" si="0"/>
        <v>8</v>
      </c>
      <c r="J13" s="23">
        <v>7.5</v>
      </c>
      <c r="K13" s="26">
        <f t="shared" si="1"/>
        <v>7.6</v>
      </c>
      <c r="L13" s="25" t="str">
        <f t="shared" si="2"/>
        <v>B</v>
      </c>
      <c r="M13" s="27">
        <f t="shared" si="3"/>
        <v>3</v>
      </c>
      <c r="N13" s="7" t="str">
        <f t="shared" si="4"/>
        <v>KHÁ</v>
      </c>
      <c r="O13" s="2" t="str">
        <f t="shared" si="5"/>
        <v> ĐẠT</v>
      </c>
    </row>
    <row r="14" spans="1:15" s="4" customFormat="1" ht="21.75" customHeight="1">
      <c r="A14" s="20">
        <v>5</v>
      </c>
      <c r="B14" s="21" t="s">
        <v>43</v>
      </c>
      <c r="C14" s="18" t="s">
        <v>44</v>
      </c>
      <c r="D14" s="19" t="s">
        <v>45</v>
      </c>
      <c r="E14" s="21" t="s">
        <v>46</v>
      </c>
      <c r="F14" s="23">
        <v>9</v>
      </c>
      <c r="G14" s="24">
        <v>8.5</v>
      </c>
      <c r="H14" s="25"/>
      <c r="I14" s="24">
        <f t="shared" si="0"/>
        <v>8.5</v>
      </c>
      <c r="J14" s="23">
        <v>8.5</v>
      </c>
      <c r="K14" s="26">
        <f t="shared" si="1"/>
        <v>8.6</v>
      </c>
      <c r="L14" s="25" t="str">
        <f t="shared" si="2"/>
        <v>A</v>
      </c>
      <c r="M14" s="27">
        <f t="shared" si="3"/>
        <v>4</v>
      </c>
      <c r="N14" s="7" t="str">
        <f t="shared" si="4"/>
        <v>GIỎI</v>
      </c>
      <c r="O14" s="2" t="str">
        <f t="shared" si="5"/>
        <v> ĐẠT</v>
      </c>
    </row>
    <row r="15" spans="1:15" s="4" customFormat="1" ht="21.75" customHeight="1">
      <c r="A15" s="20">
        <v>6</v>
      </c>
      <c r="B15" s="21" t="s">
        <v>47</v>
      </c>
      <c r="C15" s="16" t="s">
        <v>48</v>
      </c>
      <c r="D15" s="17" t="s">
        <v>49</v>
      </c>
      <c r="E15" s="21" t="s">
        <v>50</v>
      </c>
      <c r="F15" s="23">
        <v>7</v>
      </c>
      <c r="G15" s="24">
        <v>8</v>
      </c>
      <c r="H15" s="25"/>
      <c r="I15" s="24">
        <f t="shared" si="0"/>
        <v>8</v>
      </c>
      <c r="J15" s="23">
        <v>8</v>
      </c>
      <c r="K15" s="26">
        <f t="shared" si="1"/>
        <v>7.9</v>
      </c>
      <c r="L15" s="25" t="str">
        <f t="shared" si="2"/>
        <v>B</v>
      </c>
      <c r="M15" s="27">
        <f t="shared" si="3"/>
        <v>3</v>
      </c>
      <c r="N15" s="7" t="str">
        <f t="shared" si="4"/>
        <v>KHÁ</v>
      </c>
      <c r="O15" s="2" t="str">
        <f t="shared" si="5"/>
        <v> ĐẠT</v>
      </c>
    </row>
    <row r="16" spans="2:10" ht="21.75" customHeight="1">
      <c r="B16" s="36" t="s">
        <v>52</v>
      </c>
      <c r="C16" s="36"/>
      <c r="D16" s="36"/>
      <c r="E16" s="36"/>
      <c r="F16" s="12"/>
      <c r="G16" s="13"/>
      <c r="H16" s="13"/>
      <c r="I16" s="13"/>
      <c r="J16" s="13"/>
    </row>
    <row r="17" spans="2:14" ht="15.75">
      <c r="B17" s="14" t="s">
        <v>19</v>
      </c>
      <c r="C17"/>
      <c r="D17" s="14"/>
      <c r="E17" s="33" t="s">
        <v>15</v>
      </c>
      <c r="F17" s="33"/>
      <c r="G17" s="33"/>
      <c r="H17" s="33" t="s">
        <v>16</v>
      </c>
      <c r="I17" s="33"/>
      <c r="J17" s="33"/>
      <c r="K17" s="14"/>
      <c r="L17" s="33" t="s">
        <v>21</v>
      </c>
      <c r="M17" s="33"/>
      <c r="N17" s="33"/>
    </row>
    <row r="18" spans="3:14" ht="15.75">
      <c r="C18" s="35"/>
      <c r="D18" s="35"/>
      <c r="E18" s="35"/>
      <c r="F18" s="1"/>
      <c r="H18" s="36"/>
      <c r="I18" s="36"/>
      <c r="J18" s="36"/>
      <c r="K18" s="36"/>
      <c r="L18" s="36"/>
      <c r="M18" s="36"/>
      <c r="N18" s="36"/>
    </row>
    <row r="19" spans="3:6" ht="15.75">
      <c r="C19" s="15"/>
      <c r="F19" s="1"/>
    </row>
    <row r="20" ht="15.75">
      <c r="F20" s="1"/>
    </row>
    <row r="21" ht="15.75">
      <c r="F21" s="1"/>
    </row>
    <row r="22" spans="2:14" ht="15.75">
      <c r="B22" s="33" t="s">
        <v>51</v>
      </c>
      <c r="C22" s="33"/>
      <c r="D22" s="10"/>
      <c r="E22" s="33" t="s">
        <v>22</v>
      </c>
      <c r="F22" s="33"/>
      <c r="G22" s="33"/>
      <c r="H22" s="33" t="s">
        <v>23</v>
      </c>
      <c r="I22" s="33"/>
      <c r="J22" s="33"/>
      <c r="K22" s="10"/>
      <c r="L22" s="14" t="s">
        <v>24</v>
      </c>
      <c r="M22" s="14"/>
      <c r="N22" s="14"/>
    </row>
    <row r="23" spans="2:13" ht="15.75">
      <c r="B23" s="8"/>
      <c r="C23" s="8"/>
      <c r="D23" s="8"/>
      <c r="E23" s="8"/>
      <c r="F23" s="10"/>
      <c r="G23" s="8"/>
      <c r="H23" s="8"/>
      <c r="I23" s="8"/>
      <c r="J23" s="8"/>
      <c r="K23" s="8"/>
      <c r="L23" s="9"/>
      <c r="M23" s="9"/>
    </row>
  </sheetData>
  <sheetProtection/>
  <mergeCells count="27">
    <mergeCell ref="K8:M8"/>
    <mergeCell ref="A1:D1"/>
    <mergeCell ref="E1:N1"/>
    <mergeCell ref="A2:D2"/>
    <mergeCell ref="E2:N2"/>
    <mergeCell ref="E3:N3"/>
    <mergeCell ref="E4:N4"/>
    <mergeCell ref="K18:N18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B22:C22"/>
    <mergeCell ref="E22:G22"/>
    <mergeCell ref="H22:J22"/>
    <mergeCell ref="N8:O9"/>
    <mergeCell ref="B16:E16"/>
    <mergeCell ref="E17:G17"/>
    <mergeCell ref="H17:J17"/>
    <mergeCell ref="L17:N17"/>
    <mergeCell ref="C18:E18"/>
    <mergeCell ref="H18:J18"/>
  </mergeCells>
  <printOptions/>
  <pageMargins left="0.31" right="0.22" top="0.75" bottom="0.75" header="0.3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E5" sqref="E5:J5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9.140625" style="1" customWidth="1"/>
    <col min="4" max="4" width="6.8515625" style="1" customWidth="1"/>
    <col min="5" max="5" width="11.28125" style="1" customWidth="1"/>
    <col min="6" max="6" width="10.8515625" style="1" customWidth="1"/>
    <col min="7" max="7" width="8.7109375" style="1" customWidth="1"/>
    <col min="8" max="8" width="6.00390625" style="5" customWidth="1"/>
    <col min="9" max="9" width="7.7109375" style="5" customWidth="1"/>
    <col min="10" max="10" width="9.00390625" style="1" customWidth="1"/>
    <col min="11" max="11" width="11.7109375" style="1" customWidth="1"/>
    <col min="12" max="16384" width="9.140625" style="1" customWidth="1"/>
  </cols>
  <sheetData>
    <row r="1" spans="1:10" ht="15.75">
      <c r="A1" s="32" t="s">
        <v>1</v>
      </c>
      <c r="B1" s="32"/>
      <c r="C1" s="32"/>
      <c r="D1" s="32"/>
      <c r="E1" s="33" t="s">
        <v>7</v>
      </c>
      <c r="F1" s="33"/>
      <c r="G1" s="33"/>
      <c r="H1" s="33"/>
      <c r="I1" s="33"/>
      <c r="J1" s="33"/>
    </row>
    <row r="2" spans="1:10" ht="19.5" customHeight="1">
      <c r="A2" s="34" t="s">
        <v>2</v>
      </c>
      <c r="B2" s="34"/>
      <c r="C2" s="34"/>
      <c r="D2" s="34"/>
      <c r="E2" s="33" t="s">
        <v>25</v>
      </c>
      <c r="F2" s="33"/>
      <c r="G2" s="33"/>
      <c r="H2" s="33"/>
      <c r="I2" s="33"/>
      <c r="J2" s="33"/>
    </row>
    <row r="3" spans="5:10" ht="20.25" customHeight="1">
      <c r="E3" s="35" t="s">
        <v>26</v>
      </c>
      <c r="F3" s="35"/>
      <c r="G3" s="35"/>
      <c r="H3" s="35"/>
      <c r="I3" s="35"/>
      <c r="J3" s="35"/>
    </row>
    <row r="4" spans="5:10" ht="18.75" customHeight="1">
      <c r="E4" s="33" t="s">
        <v>55</v>
      </c>
      <c r="F4" s="33"/>
      <c r="G4" s="33"/>
      <c r="H4" s="33"/>
      <c r="I4" s="33"/>
      <c r="J4" s="33"/>
    </row>
    <row r="5" spans="5:10" ht="18.75" customHeight="1">
      <c r="E5" s="37" t="s">
        <v>65</v>
      </c>
      <c r="F5" s="37"/>
      <c r="G5" s="37"/>
      <c r="H5" s="37"/>
      <c r="I5" s="37"/>
      <c r="J5" s="37"/>
    </row>
    <row r="6" spans="5:10" ht="15.75" customHeight="1">
      <c r="E6" s="37" t="s">
        <v>58</v>
      </c>
      <c r="F6" s="37"/>
      <c r="G6" s="37"/>
      <c r="H6" s="37"/>
      <c r="I6" s="37"/>
      <c r="J6" s="37"/>
    </row>
    <row r="7" ht="10.5" customHeight="1"/>
    <row r="8" spans="1:11" s="4" customFormat="1" ht="42" customHeight="1">
      <c r="A8" s="38" t="s">
        <v>0</v>
      </c>
      <c r="B8" s="38" t="s">
        <v>3</v>
      </c>
      <c r="C8" s="38" t="s">
        <v>4</v>
      </c>
      <c r="D8" s="38"/>
      <c r="E8" s="39" t="s">
        <v>5</v>
      </c>
      <c r="F8" s="40" t="s">
        <v>59</v>
      </c>
      <c r="G8" s="29" t="s">
        <v>10</v>
      </c>
      <c r="H8" s="30"/>
      <c r="I8" s="31"/>
      <c r="J8" s="42" t="s">
        <v>14</v>
      </c>
      <c r="K8" s="43"/>
    </row>
    <row r="9" spans="1:11" s="4" customFormat="1" ht="40.5" customHeight="1">
      <c r="A9" s="38"/>
      <c r="B9" s="38"/>
      <c r="C9" s="38"/>
      <c r="D9" s="38"/>
      <c r="E9" s="38"/>
      <c r="F9" s="41"/>
      <c r="G9" s="3" t="s">
        <v>12</v>
      </c>
      <c r="H9" s="3" t="s">
        <v>6</v>
      </c>
      <c r="I9" s="3" t="s">
        <v>13</v>
      </c>
      <c r="J9" s="44"/>
      <c r="K9" s="45"/>
    </row>
    <row r="10" spans="1:11" s="4" customFormat="1" ht="21.75" customHeight="1">
      <c r="A10" s="20">
        <v>1</v>
      </c>
      <c r="B10" s="21" t="s">
        <v>27</v>
      </c>
      <c r="C10" s="16" t="s">
        <v>28</v>
      </c>
      <c r="D10" s="17" t="s">
        <v>29</v>
      </c>
      <c r="E10" s="21" t="s">
        <v>30</v>
      </c>
      <c r="F10" s="23">
        <v>8.3</v>
      </c>
      <c r="G10" s="26">
        <f aca="true" t="shared" si="0" ref="G10:G15">F10</f>
        <v>8.3</v>
      </c>
      <c r="H10" s="25" t="str">
        <f>IF(G10&gt;=8.5,"A",IF(G10&gt;=7,"B",IF(G10&gt;=5.5,"C",IF(G10&gt;=4,"D",IF(AND(G10&lt;4,G10&gt;=0),"F",IF(AND(#REF!="",#REF!="",F10=""),"I",IF(OR(#REF!&lt;&gt;"",#REF!&lt;&gt;"",F10&lt;&gt;""),"X","R")))))))</f>
        <v>B</v>
      </c>
      <c r="I10" s="27">
        <f aca="true" t="shared" si="1" ref="I10:I15">IF(H10="A",4,IF(H10="B",3,IF(H10="C",2,IF(H10="D",1,0))))</f>
        <v>3</v>
      </c>
      <c r="J10" s="7" t="str">
        <f aca="true" t="shared" si="2" ref="J10:J15">IF(H10="A","GIỎI",IF(H10="B","KHÁ",IF(H10="C","TB",IF(H10="D","TB YẾU","KÉM"))))</f>
        <v>KHÁ</v>
      </c>
      <c r="K10" s="2" t="str">
        <f aca="true" t="shared" si="3" ref="K10:K15">IF(OR(G10&lt;4,F10&lt;=2),"KHÔNG ĐẠT"," ĐẠT")</f>
        <v> ĐẠT</v>
      </c>
    </row>
    <row r="11" spans="1:11" s="4" customFormat="1" ht="21.75" customHeight="1">
      <c r="A11" s="20">
        <v>2</v>
      </c>
      <c r="B11" s="21" t="s">
        <v>31</v>
      </c>
      <c r="C11" s="16" t="s">
        <v>32</v>
      </c>
      <c r="D11" s="17" t="s">
        <v>33</v>
      </c>
      <c r="E11" s="21" t="s">
        <v>34</v>
      </c>
      <c r="F11" s="23">
        <v>9</v>
      </c>
      <c r="G11" s="26">
        <f t="shared" si="0"/>
        <v>9</v>
      </c>
      <c r="H11" s="25" t="str">
        <f>IF(G11&gt;=8.5,"A",IF(G11&gt;=7,"B",IF(G11&gt;=5.5,"C",IF(G11&gt;=4,"D",IF(AND(G11&lt;4,G11&gt;=0),"F",IF(AND(#REF!="",#REF!="",F11=""),"I",IF(OR(#REF!&lt;&gt;"",#REF!&lt;&gt;"",F11&lt;&gt;""),"X","R")))))))</f>
        <v>A</v>
      </c>
      <c r="I11" s="27">
        <f t="shared" si="1"/>
        <v>4</v>
      </c>
      <c r="J11" s="7" t="str">
        <f t="shared" si="2"/>
        <v>GIỎI</v>
      </c>
      <c r="K11" s="2" t="str">
        <f t="shared" si="3"/>
        <v> ĐẠT</v>
      </c>
    </row>
    <row r="12" spans="1:11" s="4" customFormat="1" ht="21.75" customHeight="1">
      <c r="A12" s="20">
        <v>3</v>
      </c>
      <c r="B12" s="21" t="s">
        <v>35</v>
      </c>
      <c r="C12" s="16" t="s">
        <v>36</v>
      </c>
      <c r="D12" s="17" t="s">
        <v>37</v>
      </c>
      <c r="E12" s="22" t="s">
        <v>38</v>
      </c>
      <c r="F12" s="23">
        <v>8.3</v>
      </c>
      <c r="G12" s="26">
        <f t="shared" si="0"/>
        <v>8.3</v>
      </c>
      <c r="H12" s="25" t="str">
        <f>IF(G12&gt;=8.5,"A",IF(G12&gt;=7,"B",IF(G12&gt;=5.5,"C",IF(G12&gt;=4,"D",IF(AND(G12&lt;4,G12&gt;=0),"F",IF(AND(#REF!="",#REF!="",F12=""),"I",IF(OR(#REF!&lt;&gt;"",#REF!&lt;&gt;"",F12&lt;&gt;""),"X","R")))))))</f>
        <v>B</v>
      </c>
      <c r="I12" s="27">
        <f t="shared" si="1"/>
        <v>3</v>
      </c>
      <c r="J12" s="7" t="str">
        <f t="shared" si="2"/>
        <v>KHÁ</v>
      </c>
      <c r="K12" s="2" t="str">
        <f t="shared" si="3"/>
        <v> ĐẠT</v>
      </c>
    </row>
    <row r="13" spans="1:11" s="4" customFormat="1" ht="21.75" customHeight="1">
      <c r="A13" s="20">
        <v>4</v>
      </c>
      <c r="B13" s="21" t="s">
        <v>39</v>
      </c>
      <c r="C13" s="16" t="s">
        <v>40</v>
      </c>
      <c r="D13" s="17" t="s">
        <v>41</v>
      </c>
      <c r="E13" s="22" t="s">
        <v>42</v>
      </c>
      <c r="F13" s="23">
        <v>8.3</v>
      </c>
      <c r="G13" s="26">
        <f t="shared" si="0"/>
        <v>8.3</v>
      </c>
      <c r="H13" s="25" t="str">
        <f>IF(G13&gt;=8.5,"A",IF(G13&gt;=7,"B",IF(G13&gt;=5.5,"C",IF(G13&gt;=4,"D",IF(AND(G13&lt;4,G13&gt;=0),"F",IF(AND(#REF!="",#REF!="",F13=""),"I",IF(OR(#REF!&lt;&gt;"",#REF!&lt;&gt;"",F13&lt;&gt;""),"X","R")))))))</f>
        <v>B</v>
      </c>
      <c r="I13" s="27">
        <f t="shared" si="1"/>
        <v>3</v>
      </c>
      <c r="J13" s="7" t="str">
        <f t="shared" si="2"/>
        <v>KHÁ</v>
      </c>
      <c r="K13" s="2" t="str">
        <f t="shared" si="3"/>
        <v> ĐẠT</v>
      </c>
    </row>
    <row r="14" spans="1:11" s="4" customFormat="1" ht="21.75" customHeight="1">
      <c r="A14" s="20">
        <v>5</v>
      </c>
      <c r="B14" s="21" t="s">
        <v>43</v>
      </c>
      <c r="C14" s="18" t="s">
        <v>44</v>
      </c>
      <c r="D14" s="19" t="s">
        <v>45</v>
      </c>
      <c r="E14" s="21" t="s">
        <v>46</v>
      </c>
      <c r="F14" s="23">
        <v>8.6</v>
      </c>
      <c r="G14" s="26">
        <f t="shared" si="0"/>
        <v>8.6</v>
      </c>
      <c r="H14" s="25" t="str">
        <f>IF(G14&gt;=8.5,"A",IF(G14&gt;=7,"B",IF(G14&gt;=5.5,"C",IF(G14&gt;=4,"D",IF(AND(G14&lt;4,G14&gt;=0),"F",IF(AND(#REF!="",#REF!="",F14=""),"I",IF(OR(#REF!&lt;&gt;"",#REF!&lt;&gt;"",F14&lt;&gt;""),"X","R")))))))</f>
        <v>A</v>
      </c>
      <c r="I14" s="27">
        <f t="shared" si="1"/>
        <v>4</v>
      </c>
      <c r="J14" s="7" t="str">
        <f t="shared" si="2"/>
        <v>GIỎI</v>
      </c>
      <c r="K14" s="2" t="str">
        <f t="shared" si="3"/>
        <v> ĐẠT</v>
      </c>
    </row>
    <row r="15" spans="1:11" s="4" customFormat="1" ht="21.75" customHeight="1">
      <c r="A15" s="20">
        <v>6</v>
      </c>
      <c r="B15" s="21" t="s">
        <v>47</v>
      </c>
      <c r="C15" s="16" t="s">
        <v>48</v>
      </c>
      <c r="D15" s="17" t="s">
        <v>49</v>
      </c>
      <c r="E15" s="21" t="s">
        <v>50</v>
      </c>
      <c r="F15" s="23">
        <v>8.3</v>
      </c>
      <c r="G15" s="26">
        <f t="shared" si="0"/>
        <v>8.3</v>
      </c>
      <c r="H15" s="25" t="str">
        <f>IF(G15&gt;=8.5,"A",IF(G15&gt;=7,"B",IF(G15&gt;=5.5,"C",IF(G15&gt;=4,"D",IF(AND(G15&lt;4,G15&gt;=0),"F",IF(AND(#REF!="",#REF!="",F15=""),"I",IF(OR(#REF!&lt;&gt;"",#REF!&lt;&gt;"",F15&lt;&gt;""),"X","R")))))))</f>
        <v>B</v>
      </c>
      <c r="I15" s="27">
        <f t="shared" si="1"/>
        <v>3</v>
      </c>
      <c r="J15" s="7" t="str">
        <f t="shared" si="2"/>
        <v>KHÁ</v>
      </c>
      <c r="K15" s="2" t="str">
        <f t="shared" si="3"/>
        <v> ĐẠT</v>
      </c>
    </row>
    <row r="16" spans="2:6" ht="21.75" customHeight="1">
      <c r="B16" s="36" t="s">
        <v>52</v>
      </c>
      <c r="C16" s="36"/>
      <c r="D16" s="36"/>
      <c r="E16" s="36"/>
      <c r="F16" s="13"/>
    </row>
    <row r="17" spans="2:10" ht="15.75">
      <c r="B17" s="14" t="s">
        <v>19</v>
      </c>
      <c r="C17"/>
      <c r="D17" s="14"/>
      <c r="E17" s="10" t="s">
        <v>15</v>
      </c>
      <c r="F17" s="10"/>
      <c r="G17" s="14"/>
      <c r="H17" s="33" t="s">
        <v>21</v>
      </c>
      <c r="I17" s="33"/>
      <c r="J17" s="33"/>
    </row>
    <row r="18" spans="3:10" ht="15.75">
      <c r="C18" s="35"/>
      <c r="D18" s="35"/>
      <c r="E18" s="35"/>
      <c r="F18" s="28"/>
      <c r="G18" s="36"/>
      <c r="H18" s="36"/>
      <c r="I18" s="36"/>
      <c r="J18" s="36"/>
    </row>
    <row r="19" ht="15.75">
      <c r="C19" s="15"/>
    </row>
    <row r="22" spans="2:10" ht="15.75">
      <c r="B22" s="33" t="s">
        <v>51</v>
      </c>
      <c r="C22" s="33"/>
      <c r="D22" s="10"/>
      <c r="E22" s="10" t="s">
        <v>22</v>
      </c>
      <c r="F22" s="10"/>
      <c r="G22" s="10"/>
      <c r="H22" s="14" t="s">
        <v>24</v>
      </c>
      <c r="I22" s="14"/>
      <c r="J22" s="14"/>
    </row>
    <row r="23" spans="2:9" ht="15.75">
      <c r="B23" s="8"/>
      <c r="C23" s="8"/>
      <c r="D23" s="8"/>
      <c r="E23" s="8"/>
      <c r="F23" s="8"/>
      <c r="G23" s="8"/>
      <c r="H23" s="9"/>
      <c r="I23" s="9"/>
    </row>
  </sheetData>
  <sheetProtection/>
  <mergeCells count="20">
    <mergeCell ref="A1:D1"/>
    <mergeCell ref="E1:J1"/>
    <mergeCell ref="A2:D2"/>
    <mergeCell ref="E2:J2"/>
    <mergeCell ref="E3:J3"/>
    <mergeCell ref="E4:J4"/>
    <mergeCell ref="E5:J5"/>
    <mergeCell ref="E6:J6"/>
    <mergeCell ref="A8:A9"/>
    <mergeCell ref="B8:B9"/>
    <mergeCell ref="C8:D9"/>
    <mergeCell ref="E8:E9"/>
    <mergeCell ref="F8:F9"/>
    <mergeCell ref="G8:I8"/>
    <mergeCell ref="B22:C22"/>
    <mergeCell ref="J8:K9"/>
    <mergeCell ref="B16:E16"/>
    <mergeCell ref="H17:J17"/>
    <mergeCell ref="C18:E18"/>
    <mergeCell ref="G18:J18"/>
  </mergeCells>
  <printOptions/>
  <pageMargins left="0.58" right="0.17" top="0.75" bottom="0.75" header="0.3" footer="0.3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E5" sqref="E5:N5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9.140625" style="1" customWidth="1"/>
    <col min="4" max="4" width="6.8515625" style="1" customWidth="1"/>
    <col min="5" max="5" width="11.28125" style="1" customWidth="1"/>
    <col min="6" max="6" width="9.7109375" style="11" customWidth="1"/>
    <col min="7" max="7" width="6.85156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8.00390625" style="1" customWidth="1"/>
    <col min="15" max="15" width="11.7109375" style="1" customWidth="1"/>
    <col min="16" max="16384" width="9.140625" style="1" customWidth="1"/>
  </cols>
  <sheetData>
    <row r="1" spans="1:14" ht="15.75">
      <c r="A1" s="32" t="s">
        <v>1</v>
      </c>
      <c r="B1" s="32"/>
      <c r="C1" s="32"/>
      <c r="D1" s="32"/>
      <c r="E1" s="33" t="s">
        <v>7</v>
      </c>
      <c r="F1" s="33"/>
      <c r="G1" s="33"/>
      <c r="H1" s="33"/>
      <c r="I1" s="33"/>
      <c r="J1" s="33"/>
      <c r="K1" s="33"/>
      <c r="L1" s="33"/>
      <c r="M1" s="33"/>
      <c r="N1" s="33"/>
    </row>
    <row r="2" spans="1:14" ht="19.5" customHeight="1">
      <c r="A2" s="34" t="s">
        <v>2</v>
      </c>
      <c r="B2" s="34"/>
      <c r="C2" s="34"/>
      <c r="D2" s="34"/>
      <c r="E2" s="33" t="s">
        <v>25</v>
      </c>
      <c r="F2" s="33"/>
      <c r="G2" s="33"/>
      <c r="H2" s="33"/>
      <c r="I2" s="33"/>
      <c r="J2" s="33"/>
      <c r="K2" s="33"/>
      <c r="L2" s="33"/>
      <c r="M2" s="33"/>
      <c r="N2" s="33"/>
    </row>
    <row r="3" spans="5:14" ht="20.25" customHeight="1">
      <c r="E3" s="35" t="s">
        <v>26</v>
      </c>
      <c r="F3" s="35"/>
      <c r="G3" s="35"/>
      <c r="H3" s="35"/>
      <c r="I3" s="35"/>
      <c r="J3" s="35"/>
      <c r="K3" s="35"/>
      <c r="L3" s="35"/>
      <c r="M3" s="35"/>
      <c r="N3" s="35"/>
    </row>
    <row r="4" spans="5:14" ht="18.75" customHeight="1">
      <c r="E4" s="33" t="s">
        <v>55</v>
      </c>
      <c r="F4" s="33"/>
      <c r="G4" s="33"/>
      <c r="H4" s="33"/>
      <c r="I4" s="33"/>
      <c r="J4" s="33"/>
      <c r="K4" s="33"/>
      <c r="L4" s="33"/>
      <c r="M4" s="33"/>
      <c r="N4" s="33"/>
    </row>
    <row r="5" spans="5:14" ht="18.75" customHeight="1">
      <c r="E5" s="37" t="s">
        <v>60</v>
      </c>
      <c r="F5" s="37"/>
      <c r="G5" s="37"/>
      <c r="H5" s="37"/>
      <c r="I5" s="37"/>
      <c r="J5" s="37"/>
      <c r="K5" s="37"/>
      <c r="L5" s="37"/>
      <c r="M5" s="37"/>
      <c r="N5" s="37"/>
    </row>
    <row r="6" spans="5:14" ht="15.75" customHeight="1">
      <c r="E6" s="37" t="s">
        <v>61</v>
      </c>
      <c r="F6" s="37"/>
      <c r="G6" s="37"/>
      <c r="H6" s="37"/>
      <c r="I6" s="37"/>
      <c r="J6" s="37"/>
      <c r="K6" s="37"/>
      <c r="L6" s="37"/>
      <c r="M6" s="37"/>
      <c r="N6" s="37"/>
    </row>
    <row r="7" ht="10.5" customHeight="1"/>
    <row r="8" spans="1:15" s="4" customFormat="1" ht="42" customHeight="1">
      <c r="A8" s="38" t="s">
        <v>0</v>
      </c>
      <c r="B8" s="38" t="s">
        <v>3</v>
      </c>
      <c r="C8" s="38" t="s">
        <v>4</v>
      </c>
      <c r="D8" s="38"/>
      <c r="E8" s="39" t="s">
        <v>5</v>
      </c>
      <c r="F8" s="40" t="s">
        <v>11</v>
      </c>
      <c r="G8" s="29" t="s">
        <v>20</v>
      </c>
      <c r="H8" s="30"/>
      <c r="I8" s="31"/>
      <c r="J8" s="40" t="s">
        <v>18</v>
      </c>
      <c r="K8" s="29" t="s">
        <v>10</v>
      </c>
      <c r="L8" s="30"/>
      <c r="M8" s="31"/>
      <c r="N8" s="42" t="s">
        <v>14</v>
      </c>
      <c r="O8" s="43"/>
    </row>
    <row r="9" spans="1:15" s="4" customFormat="1" ht="40.5" customHeight="1">
      <c r="A9" s="38"/>
      <c r="B9" s="38"/>
      <c r="C9" s="38"/>
      <c r="D9" s="38"/>
      <c r="E9" s="38"/>
      <c r="F9" s="41"/>
      <c r="G9" s="3" t="s">
        <v>17</v>
      </c>
      <c r="H9" s="6" t="s">
        <v>8</v>
      </c>
      <c r="I9" s="3" t="s">
        <v>9</v>
      </c>
      <c r="J9" s="41"/>
      <c r="K9" s="3" t="s">
        <v>12</v>
      </c>
      <c r="L9" s="3" t="s">
        <v>6</v>
      </c>
      <c r="M9" s="3" t="s">
        <v>13</v>
      </c>
      <c r="N9" s="44"/>
      <c r="O9" s="45"/>
    </row>
    <row r="10" spans="1:15" s="4" customFormat="1" ht="21.75" customHeight="1">
      <c r="A10" s="20">
        <v>1</v>
      </c>
      <c r="B10" s="21" t="s">
        <v>27</v>
      </c>
      <c r="C10" s="16" t="s">
        <v>28</v>
      </c>
      <c r="D10" s="17" t="s">
        <v>29</v>
      </c>
      <c r="E10" s="21" t="s">
        <v>30</v>
      </c>
      <c r="F10" s="23">
        <v>8</v>
      </c>
      <c r="G10" s="24">
        <v>3</v>
      </c>
      <c r="H10" s="25"/>
      <c r="I10" s="24">
        <f aca="true" t="shared" si="0" ref="I10:I15">G10</f>
        <v>3</v>
      </c>
      <c r="J10" s="23">
        <v>2</v>
      </c>
      <c r="K10" s="26">
        <f aca="true" t="shared" si="1" ref="K10:K15">ROUND((J10*7+I10*2+F10)/10,1)</f>
        <v>2.8</v>
      </c>
      <c r="L10" s="25" t="str">
        <f aca="true" t="shared" si="2" ref="L10:L15">IF(K10&gt;=8.5,"A",IF(K10&gt;=7,"B",IF(K10&gt;=5.5,"C",IF(K10&gt;=4,"D",IF(AND(K10&lt;4,K10&gt;=0),"F",IF(AND(F10="",I10="",J10=""),"I",IF(OR(F10&lt;&gt;"",I10&lt;&gt;"",J10&lt;&gt;""),"X","R")))))))</f>
        <v>F</v>
      </c>
      <c r="M10" s="27">
        <f aca="true" t="shared" si="3" ref="M10:M15">IF(L10="A",4,IF(L10="B",3,IF(L10="C",2,IF(L10="D",1,0))))</f>
        <v>0</v>
      </c>
      <c r="N10" s="7" t="str">
        <f aca="true" t="shared" si="4" ref="N10:N15">IF(L10="A","GIỎI",IF(L10="B","KHÁ",IF(L10="C","TB",IF(L10="D","TB YẾU","KÉM"))))</f>
        <v>KÉM</v>
      </c>
      <c r="O10" s="2" t="str">
        <f aca="true" t="shared" si="5" ref="O10:O15">IF(OR(K10&lt;4,J10&lt;=2),"KHÔNG ĐẠT"," ĐẠT")</f>
        <v>KHÔNG ĐẠT</v>
      </c>
    </row>
    <row r="11" spans="1:15" s="4" customFormat="1" ht="21.75" customHeight="1">
      <c r="A11" s="20">
        <v>2</v>
      </c>
      <c r="B11" s="21" t="s">
        <v>31</v>
      </c>
      <c r="C11" s="16" t="s">
        <v>32</v>
      </c>
      <c r="D11" s="17" t="s">
        <v>33</v>
      </c>
      <c r="E11" s="21" t="s">
        <v>34</v>
      </c>
      <c r="F11" s="23">
        <v>9</v>
      </c>
      <c r="G11" s="24">
        <v>8</v>
      </c>
      <c r="H11" s="25"/>
      <c r="I11" s="24">
        <f t="shared" si="0"/>
        <v>8</v>
      </c>
      <c r="J11" s="23">
        <v>7.5</v>
      </c>
      <c r="K11" s="26">
        <f t="shared" si="1"/>
        <v>7.8</v>
      </c>
      <c r="L11" s="25" t="str">
        <f t="shared" si="2"/>
        <v>B</v>
      </c>
      <c r="M11" s="27">
        <f t="shared" si="3"/>
        <v>3</v>
      </c>
      <c r="N11" s="7" t="str">
        <f t="shared" si="4"/>
        <v>KHÁ</v>
      </c>
      <c r="O11" s="2" t="str">
        <f t="shared" si="5"/>
        <v> ĐẠT</v>
      </c>
    </row>
    <row r="12" spans="1:15" s="4" customFormat="1" ht="21.75" customHeight="1">
      <c r="A12" s="20">
        <v>3</v>
      </c>
      <c r="B12" s="21" t="s">
        <v>35</v>
      </c>
      <c r="C12" s="16" t="s">
        <v>36</v>
      </c>
      <c r="D12" s="17" t="s">
        <v>37</v>
      </c>
      <c r="E12" s="22" t="s">
        <v>38</v>
      </c>
      <c r="F12" s="23">
        <v>8</v>
      </c>
      <c r="G12" s="24">
        <v>8</v>
      </c>
      <c r="H12" s="25"/>
      <c r="I12" s="24">
        <f t="shared" si="0"/>
        <v>8</v>
      </c>
      <c r="J12" s="23">
        <v>6</v>
      </c>
      <c r="K12" s="26">
        <f t="shared" si="1"/>
        <v>6.6</v>
      </c>
      <c r="L12" s="25" t="str">
        <f t="shared" si="2"/>
        <v>C</v>
      </c>
      <c r="M12" s="27">
        <f t="shared" si="3"/>
        <v>2</v>
      </c>
      <c r="N12" s="7" t="str">
        <f t="shared" si="4"/>
        <v>TB</v>
      </c>
      <c r="O12" s="2" t="str">
        <f t="shared" si="5"/>
        <v> ĐẠT</v>
      </c>
    </row>
    <row r="13" spans="1:15" s="4" customFormat="1" ht="21.75" customHeight="1">
      <c r="A13" s="20">
        <v>4</v>
      </c>
      <c r="B13" s="21" t="s">
        <v>39</v>
      </c>
      <c r="C13" s="16" t="s">
        <v>40</v>
      </c>
      <c r="D13" s="17" t="s">
        <v>41</v>
      </c>
      <c r="E13" s="22" t="s">
        <v>42</v>
      </c>
      <c r="F13" s="23">
        <v>9</v>
      </c>
      <c r="G13" s="24">
        <v>9</v>
      </c>
      <c r="H13" s="25"/>
      <c r="I13" s="24">
        <f t="shared" si="0"/>
        <v>9</v>
      </c>
      <c r="J13" s="23">
        <v>7.5</v>
      </c>
      <c r="K13" s="26">
        <f t="shared" si="1"/>
        <v>8</v>
      </c>
      <c r="L13" s="25" t="str">
        <f t="shared" si="2"/>
        <v>B</v>
      </c>
      <c r="M13" s="27">
        <f t="shared" si="3"/>
        <v>3</v>
      </c>
      <c r="N13" s="7" t="str">
        <f t="shared" si="4"/>
        <v>KHÁ</v>
      </c>
      <c r="O13" s="2" t="str">
        <f t="shared" si="5"/>
        <v> ĐẠT</v>
      </c>
    </row>
    <row r="14" spans="1:15" s="4" customFormat="1" ht="21.75" customHeight="1">
      <c r="A14" s="20">
        <v>5</v>
      </c>
      <c r="B14" s="21" t="s">
        <v>43</v>
      </c>
      <c r="C14" s="18" t="s">
        <v>44</v>
      </c>
      <c r="D14" s="19" t="s">
        <v>45</v>
      </c>
      <c r="E14" s="21" t="s">
        <v>46</v>
      </c>
      <c r="F14" s="23">
        <v>9</v>
      </c>
      <c r="G14" s="24">
        <v>10</v>
      </c>
      <c r="H14" s="25"/>
      <c r="I14" s="24">
        <f t="shared" si="0"/>
        <v>10</v>
      </c>
      <c r="J14" s="23">
        <v>9</v>
      </c>
      <c r="K14" s="26">
        <f t="shared" si="1"/>
        <v>9.2</v>
      </c>
      <c r="L14" s="25" t="str">
        <f t="shared" si="2"/>
        <v>A</v>
      </c>
      <c r="M14" s="27">
        <f t="shared" si="3"/>
        <v>4</v>
      </c>
      <c r="N14" s="7" t="str">
        <f t="shared" si="4"/>
        <v>GIỎI</v>
      </c>
      <c r="O14" s="2" t="str">
        <f t="shared" si="5"/>
        <v> ĐẠT</v>
      </c>
    </row>
    <row r="15" spans="1:15" s="4" customFormat="1" ht="21.75" customHeight="1">
      <c r="A15" s="20">
        <v>6</v>
      </c>
      <c r="B15" s="21" t="s">
        <v>47</v>
      </c>
      <c r="C15" s="16" t="s">
        <v>48</v>
      </c>
      <c r="D15" s="17" t="s">
        <v>49</v>
      </c>
      <c r="E15" s="21" t="s">
        <v>50</v>
      </c>
      <c r="F15" s="23">
        <v>8</v>
      </c>
      <c r="G15" s="24">
        <v>1</v>
      </c>
      <c r="H15" s="25"/>
      <c r="I15" s="24">
        <f t="shared" si="0"/>
        <v>1</v>
      </c>
      <c r="J15" s="23">
        <v>2</v>
      </c>
      <c r="K15" s="26">
        <f t="shared" si="1"/>
        <v>2.4</v>
      </c>
      <c r="L15" s="25" t="str">
        <f t="shared" si="2"/>
        <v>F</v>
      </c>
      <c r="M15" s="27">
        <f t="shared" si="3"/>
        <v>0</v>
      </c>
      <c r="N15" s="7" t="str">
        <f t="shared" si="4"/>
        <v>KÉM</v>
      </c>
      <c r="O15" s="2" t="str">
        <f t="shared" si="5"/>
        <v>KHÔNG ĐẠT</v>
      </c>
    </row>
    <row r="16" spans="2:10" ht="21.75" customHeight="1">
      <c r="B16" s="36" t="s">
        <v>52</v>
      </c>
      <c r="C16" s="36"/>
      <c r="D16" s="36"/>
      <c r="E16" s="36"/>
      <c r="F16" s="12"/>
      <c r="G16" s="13"/>
      <c r="H16" s="13"/>
      <c r="I16" s="13"/>
      <c r="J16" s="13"/>
    </row>
    <row r="17" spans="2:14" ht="15.75">
      <c r="B17" s="14" t="s">
        <v>19</v>
      </c>
      <c r="C17"/>
      <c r="D17" s="14"/>
      <c r="E17" s="33" t="s">
        <v>15</v>
      </c>
      <c r="F17" s="33"/>
      <c r="G17" s="33"/>
      <c r="H17" s="33" t="s">
        <v>16</v>
      </c>
      <c r="I17" s="33"/>
      <c r="J17" s="33"/>
      <c r="K17" s="14"/>
      <c r="L17" s="33" t="s">
        <v>21</v>
      </c>
      <c r="M17" s="33"/>
      <c r="N17" s="33"/>
    </row>
    <row r="18" spans="3:14" ht="15.75">
      <c r="C18" s="35"/>
      <c r="D18" s="35"/>
      <c r="E18" s="35"/>
      <c r="F18" s="1"/>
      <c r="H18" s="36"/>
      <c r="I18" s="36"/>
      <c r="J18" s="36"/>
      <c r="K18" s="36"/>
      <c r="L18" s="36"/>
      <c r="M18" s="36"/>
      <c r="N18" s="36"/>
    </row>
    <row r="19" spans="3:6" ht="15.75">
      <c r="C19" s="15"/>
      <c r="F19" s="1"/>
    </row>
    <row r="20" ht="15.75">
      <c r="F20" s="1"/>
    </row>
    <row r="21" ht="15.75">
      <c r="F21" s="1"/>
    </row>
    <row r="22" spans="2:14" ht="15.75">
      <c r="B22" s="33" t="s">
        <v>51</v>
      </c>
      <c r="C22" s="33"/>
      <c r="D22" s="10"/>
      <c r="E22" s="33" t="s">
        <v>22</v>
      </c>
      <c r="F22" s="33"/>
      <c r="G22" s="33"/>
      <c r="H22" s="33" t="s">
        <v>23</v>
      </c>
      <c r="I22" s="33"/>
      <c r="J22" s="33"/>
      <c r="K22" s="10"/>
      <c r="L22" s="14" t="s">
        <v>24</v>
      </c>
      <c r="M22" s="14"/>
      <c r="N22" s="14"/>
    </row>
    <row r="23" spans="2:13" ht="15.75">
      <c r="B23" s="8"/>
      <c r="C23" s="8"/>
      <c r="D23" s="8"/>
      <c r="E23" s="8"/>
      <c r="F23" s="10"/>
      <c r="G23" s="8"/>
      <c r="H23" s="8"/>
      <c r="I23" s="8"/>
      <c r="J23" s="8"/>
      <c r="K23" s="8"/>
      <c r="L23" s="9"/>
      <c r="M23" s="9"/>
    </row>
  </sheetData>
  <sheetProtection/>
  <mergeCells count="27">
    <mergeCell ref="K8:M8"/>
    <mergeCell ref="A1:D1"/>
    <mergeCell ref="E1:N1"/>
    <mergeCell ref="A2:D2"/>
    <mergeCell ref="E2:N2"/>
    <mergeCell ref="E3:N3"/>
    <mergeCell ref="E4:N4"/>
    <mergeCell ref="K18:N18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B22:C22"/>
    <mergeCell ref="E22:G22"/>
    <mergeCell ref="H22:J22"/>
    <mergeCell ref="N8:O9"/>
    <mergeCell ref="B16:E16"/>
    <mergeCell ref="E17:G17"/>
    <mergeCell ref="H17:J17"/>
    <mergeCell ref="L17:N17"/>
    <mergeCell ref="C18:E18"/>
    <mergeCell ref="H18:J18"/>
  </mergeCells>
  <printOptions/>
  <pageMargins left="0.26" right="0.17" top="0.75" bottom="0.75" header="0.3" footer="0.3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E5" sqref="E5:N5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9.140625" style="1" customWidth="1"/>
    <col min="4" max="4" width="6.8515625" style="1" customWidth="1"/>
    <col min="5" max="5" width="11.28125" style="1" customWidth="1"/>
    <col min="6" max="6" width="9.7109375" style="11" customWidth="1"/>
    <col min="7" max="7" width="6.85156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7.00390625" style="1" customWidth="1"/>
    <col min="15" max="15" width="11.7109375" style="1" customWidth="1"/>
    <col min="16" max="16384" width="9.140625" style="1" customWidth="1"/>
  </cols>
  <sheetData>
    <row r="1" spans="1:14" ht="15.75">
      <c r="A1" s="32" t="s">
        <v>1</v>
      </c>
      <c r="B1" s="32"/>
      <c r="C1" s="32"/>
      <c r="D1" s="32"/>
      <c r="E1" s="33" t="s">
        <v>7</v>
      </c>
      <c r="F1" s="33"/>
      <c r="G1" s="33"/>
      <c r="H1" s="33"/>
      <c r="I1" s="33"/>
      <c r="J1" s="33"/>
      <c r="K1" s="33"/>
      <c r="L1" s="33"/>
      <c r="M1" s="33"/>
      <c r="N1" s="33"/>
    </row>
    <row r="2" spans="1:14" ht="19.5" customHeight="1">
      <c r="A2" s="34" t="s">
        <v>2</v>
      </c>
      <c r="B2" s="34"/>
      <c r="C2" s="34"/>
      <c r="D2" s="34"/>
      <c r="E2" s="33" t="s">
        <v>25</v>
      </c>
      <c r="F2" s="33"/>
      <c r="G2" s="33"/>
      <c r="H2" s="33"/>
      <c r="I2" s="33"/>
      <c r="J2" s="33"/>
      <c r="K2" s="33"/>
      <c r="L2" s="33"/>
      <c r="M2" s="33"/>
      <c r="N2" s="33"/>
    </row>
    <row r="3" spans="5:14" ht="20.25" customHeight="1">
      <c r="E3" s="35" t="s">
        <v>26</v>
      </c>
      <c r="F3" s="35"/>
      <c r="G3" s="35"/>
      <c r="H3" s="35"/>
      <c r="I3" s="35"/>
      <c r="J3" s="35"/>
      <c r="K3" s="35"/>
      <c r="L3" s="35"/>
      <c r="M3" s="35"/>
      <c r="N3" s="35"/>
    </row>
    <row r="4" spans="5:14" ht="18.75" customHeight="1">
      <c r="E4" s="33" t="s">
        <v>55</v>
      </c>
      <c r="F4" s="33"/>
      <c r="G4" s="33"/>
      <c r="H4" s="33"/>
      <c r="I4" s="33"/>
      <c r="J4" s="33"/>
      <c r="K4" s="33"/>
      <c r="L4" s="33"/>
      <c r="M4" s="33"/>
      <c r="N4" s="33"/>
    </row>
    <row r="5" spans="5:14" ht="18.75" customHeight="1">
      <c r="E5" s="37" t="s">
        <v>62</v>
      </c>
      <c r="F5" s="37"/>
      <c r="G5" s="37"/>
      <c r="H5" s="37"/>
      <c r="I5" s="37"/>
      <c r="J5" s="37"/>
      <c r="K5" s="37"/>
      <c r="L5" s="37"/>
      <c r="M5" s="37"/>
      <c r="N5" s="37"/>
    </row>
    <row r="6" spans="5:14" ht="15.75" customHeight="1">
      <c r="E6" s="37" t="s">
        <v>63</v>
      </c>
      <c r="F6" s="37"/>
      <c r="G6" s="37"/>
      <c r="H6" s="37"/>
      <c r="I6" s="37"/>
      <c r="J6" s="37"/>
      <c r="K6" s="37"/>
      <c r="L6" s="37"/>
      <c r="M6" s="37"/>
      <c r="N6" s="37"/>
    </row>
    <row r="7" ht="10.5" customHeight="1"/>
    <row r="8" spans="1:15" s="4" customFormat="1" ht="42" customHeight="1">
      <c r="A8" s="38" t="s">
        <v>0</v>
      </c>
      <c r="B8" s="38" t="s">
        <v>3</v>
      </c>
      <c r="C8" s="38" t="s">
        <v>4</v>
      </c>
      <c r="D8" s="38"/>
      <c r="E8" s="39" t="s">
        <v>5</v>
      </c>
      <c r="F8" s="40" t="s">
        <v>11</v>
      </c>
      <c r="G8" s="29" t="s">
        <v>20</v>
      </c>
      <c r="H8" s="30"/>
      <c r="I8" s="31"/>
      <c r="J8" s="40" t="s">
        <v>18</v>
      </c>
      <c r="K8" s="29" t="s">
        <v>10</v>
      </c>
      <c r="L8" s="30"/>
      <c r="M8" s="31"/>
      <c r="N8" s="42" t="s">
        <v>14</v>
      </c>
      <c r="O8" s="43"/>
    </row>
    <row r="9" spans="1:15" s="4" customFormat="1" ht="40.5" customHeight="1">
      <c r="A9" s="38"/>
      <c r="B9" s="38"/>
      <c r="C9" s="38"/>
      <c r="D9" s="38"/>
      <c r="E9" s="38"/>
      <c r="F9" s="41"/>
      <c r="G9" s="3" t="s">
        <v>17</v>
      </c>
      <c r="H9" s="6" t="s">
        <v>8</v>
      </c>
      <c r="I9" s="3" t="s">
        <v>9</v>
      </c>
      <c r="J9" s="41"/>
      <c r="K9" s="3" t="s">
        <v>12</v>
      </c>
      <c r="L9" s="3" t="s">
        <v>6</v>
      </c>
      <c r="M9" s="3" t="s">
        <v>13</v>
      </c>
      <c r="N9" s="44"/>
      <c r="O9" s="45"/>
    </row>
    <row r="10" spans="1:15" s="4" customFormat="1" ht="21.75" customHeight="1">
      <c r="A10" s="20">
        <v>1</v>
      </c>
      <c r="B10" s="21" t="s">
        <v>27</v>
      </c>
      <c r="C10" s="16" t="s">
        <v>28</v>
      </c>
      <c r="D10" s="17" t="s">
        <v>29</v>
      </c>
      <c r="E10" s="21" t="s">
        <v>30</v>
      </c>
      <c r="F10" s="23">
        <v>8</v>
      </c>
      <c r="G10" s="24">
        <v>8</v>
      </c>
      <c r="H10" s="25"/>
      <c r="I10" s="24">
        <f aca="true" t="shared" si="0" ref="I10:I15">G10</f>
        <v>8</v>
      </c>
      <c r="J10" s="23">
        <v>6</v>
      </c>
      <c r="K10" s="26">
        <f aca="true" t="shared" si="1" ref="K10:K15">ROUND((J10*7+I10*2+F10)/10,1)</f>
        <v>6.6</v>
      </c>
      <c r="L10" s="25" t="str">
        <f aca="true" t="shared" si="2" ref="L10:L15">IF(K10&gt;=8.5,"A",IF(K10&gt;=7,"B",IF(K10&gt;=5.5,"C",IF(K10&gt;=4,"D",IF(AND(K10&lt;4,K10&gt;=0),"F",IF(AND(F10="",I10="",J10=""),"I",IF(OR(F10&lt;&gt;"",I10&lt;&gt;"",J10&lt;&gt;""),"X","R")))))))</f>
        <v>C</v>
      </c>
      <c r="M10" s="27">
        <f aca="true" t="shared" si="3" ref="M10:M15">IF(L10="A",4,IF(L10="B",3,IF(L10="C",2,IF(L10="D",1,0))))</f>
        <v>2</v>
      </c>
      <c r="N10" s="7" t="str">
        <f aca="true" t="shared" si="4" ref="N10:N15">IF(L10="A","GIỎI",IF(L10="B","KHÁ",IF(L10="C","TB",IF(L10="D","TB YẾU","KÉM"))))</f>
        <v>TB</v>
      </c>
      <c r="O10" s="2" t="str">
        <f aca="true" t="shared" si="5" ref="O10:O15">IF(OR(K10&lt;4,J10&lt;=2),"KHÔNG ĐẠT"," ĐẠT")</f>
        <v> ĐẠT</v>
      </c>
    </row>
    <row r="11" spans="1:15" s="4" customFormat="1" ht="21.75" customHeight="1">
      <c r="A11" s="20">
        <v>2</v>
      </c>
      <c r="B11" s="21" t="s">
        <v>31</v>
      </c>
      <c r="C11" s="16" t="s">
        <v>32</v>
      </c>
      <c r="D11" s="17" t="s">
        <v>33</v>
      </c>
      <c r="E11" s="21" t="s">
        <v>34</v>
      </c>
      <c r="F11" s="23">
        <v>10</v>
      </c>
      <c r="G11" s="24">
        <v>9</v>
      </c>
      <c r="H11" s="25"/>
      <c r="I11" s="24">
        <f t="shared" si="0"/>
        <v>9</v>
      </c>
      <c r="J11" s="23">
        <v>6.5</v>
      </c>
      <c r="K11" s="26">
        <f t="shared" si="1"/>
        <v>7.4</v>
      </c>
      <c r="L11" s="25" t="str">
        <f t="shared" si="2"/>
        <v>B</v>
      </c>
      <c r="M11" s="27">
        <f t="shared" si="3"/>
        <v>3</v>
      </c>
      <c r="N11" s="7" t="str">
        <f t="shared" si="4"/>
        <v>KHÁ</v>
      </c>
      <c r="O11" s="2" t="str">
        <f t="shared" si="5"/>
        <v> ĐẠT</v>
      </c>
    </row>
    <row r="12" spans="1:15" s="4" customFormat="1" ht="21.75" customHeight="1">
      <c r="A12" s="20">
        <v>3</v>
      </c>
      <c r="B12" s="21" t="s">
        <v>35</v>
      </c>
      <c r="C12" s="16" t="s">
        <v>36</v>
      </c>
      <c r="D12" s="17" t="s">
        <v>37</v>
      </c>
      <c r="E12" s="22" t="s">
        <v>38</v>
      </c>
      <c r="F12" s="23">
        <v>9</v>
      </c>
      <c r="G12" s="24">
        <v>9</v>
      </c>
      <c r="H12" s="25"/>
      <c r="I12" s="24">
        <f t="shared" si="0"/>
        <v>9</v>
      </c>
      <c r="J12" s="23">
        <v>7.5</v>
      </c>
      <c r="K12" s="26">
        <f t="shared" si="1"/>
        <v>8</v>
      </c>
      <c r="L12" s="25" t="str">
        <f t="shared" si="2"/>
        <v>B</v>
      </c>
      <c r="M12" s="27">
        <f t="shared" si="3"/>
        <v>3</v>
      </c>
      <c r="N12" s="7" t="str">
        <f t="shared" si="4"/>
        <v>KHÁ</v>
      </c>
      <c r="O12" s="2" t="str">
        <f t="shared" si="5"/>
        <v> ĐẠT</v>
      </c>
    </row>
    <row r="13" spans="1:15" s="4" customFormat="1" ht="21.75" customHeight="1">
      <c r="A13" s="20">
        <v>4</v>
      </c>
      <c r="B13" s="21" t="s">
        <v>39</v>
      </c>
      <c r="C13" s="16" t="s">
        <v>40</v>
      </c>
      <c r="D13" s="17" t="s">
        <v>41</v>
      </c>
      <c r="E13" s="22" t="s">
        <v>42</v>
      </c>
      <c r="F13" s="23">
        <v>8</v>
      </c>
      <c r="G13" s="24">
        <v>9</v>
      </c>
      <c r="H13" s="25"/>
      <c r="I13" s="24">
        <f t="shared" si="0"/>
        <v>9</v>
      </c>
      <c r="J13" s="23">
        <v>7.5</v>
      </c>
      <c r="K13" s="26">
        <f t="shared" si="1"/>
        <v>7.9</v>
      </c>
      <c r="L13" s="25" t="str">
        <f t="shared" si="2"/>
        <v>B</v>
      </c>
      <c r="M13" s="27">
        <f t="shared" si="3"/>
        <v>3</v>
      </c>
      <c r="N13" s="7" t="str">
        <f t="shared" si="4"/>
        <v>KHÁ</v>
      </c>
      <c r="O13" s="2" t="str">
        <f t="shared" si="5"/>
        <v> ĐẠT</v>
      </c>
    </row>
    <row r="14" spans="1:15" s="4" customFormat="1" ht="21.75" customHeight="1">
      <c r="A14" s="20">
        <v>5</v>
      </c>
      <c r="B14" s="21" t="s">
        <v>43</v>
      </c>
      <c r="C14" s="18" t="s">
        <v>44</v>
      </c>
      <c r="D14" s="19" t="s">
        <v>45</v>
      </c>
      <c r="E14" s="21" t="s">
        <v>46</v>
      </c>
      <c r="F14" s="23">
        <v>10</v>
      </c>
      <c r="G14" s="24">
        <v>9</v>
      </c>
      <c r="H14" s="25"/>
      <c r="I14" s="24">
        <f t="shared" si="0"/>
        <v>9</v>
      </c>
      <c r="J14" s="23">
        <v>7</v>
      </c>
      <c r="K14" s="26">
        <f t="shared" si="1"/>
        <v>7.7</v>
      </c>
      <c r="L14" s="25" t="str">
        <f t="shared" si="2"/>
        <v>B</v>
      </c>
      <c r="M14" s="27">
        <f t="shared" si="3"/>
        <v>3</v>
      </c>
      <c r="N14" s="7" t="str">
        <f t="shared" si="4"/>
        <v>KHÁ</v>
      </c>
      <c r="O14" s="2" t="str">
        <f t="shared" si="5"/>
        <v> ĐẠT</v>
      </c>
    </row>
    <row r="15" spans="1:15" s="4" customFormat="1" ht="21.75" customHeight="1">
      <c r="A15" s="20">
        <v>6</v>
      </c>
      <c r="B15" s="21" t="s">
        <v>47</v>
      </c>
      <c r="C15" s="16" t="s">
        <v>48</v>
      </c>
      <c r="D15" s="17" t="s">
        <v>49</v>
      </c>
      <c r="E15" s="21" t="s">
        <v>50</v>
      </c>
      <c r="F15" s="23">
        <v>9</v>
      </c>
      <c r="G15" s="24">
        <v>8</v>
      </c>
      <c r="H15" s="25"/>
      <c r="I15" s="24">
        <f t="shared" si="0"/>
        <v>8</v>
      </c>
      <c r="J15" s="23">
        <v>5</v>
      </c>
      <c r="K15" s="26">
        <f t="shared" si="1"/>
        <v>6</v>
      </c>
      <c r="L15" s="25" t="str">
        <f t="shared" si="2"/>
        <v>C</v>
      </c>
      <c r="M15" s="27">
        <f t="shared" si="3"/>
        <v>2</v>
      </c>
      <c r="N15" s="7" t="str">
        <f t="shared" si="4"/>
        <v>TB</v>
      </c>
      <c r="O15" s="2" t="str">
        <f t="shared" si="5"/>
        <v> ĐẠT</v>
      </c>
    </row>
    <row r="16" spans="2:10" ht="21.75" customHeight="1">
      <c r="B16" s="36" t="s">
        <v>52</v>
      </c>
      <c r="C16" s="36"/>
      <c r="D16" s="36"/>
      <c r="E16" s="36"/>
      <c r="F16" s="12"/>
      <c r="G16" s="13"/>
      <c r="H16" s="13"/>
      <c r="I16" s="13"/>
      <c r="J16" s="13"/>
    </row>
    <row r="17" spans="2:14" ht="15.75">
      <c r="B17" s="14" t="s">
        <v>19</v>
      </c>
      <c r="C17"/>
      <c r="D17" s="14"/>
      <c r="E17" s="33" t="s">
        <v>15</v>
      </c>
      <c r="F17" s="33"/>
      <c r="G17" s="33"/>
      <c r="H17" s="33" t="s">
        <v>16</v>
      </c>
      <c r="I17" s="33"/>
      <c r="J17" s="33"/>
      <c r="K17" s="14"/>
      <c r="L17" s="33" t="s">
        <v>21</v>
      </c>
      <c r="M17" s="33"/>
      <c r="N17" s="33"/>
    </row>
    <row r="18" spans="3:14" ht="15.75">
      <c r="C18" s="35"/>
      <c r="D18" s="35"/>
      <c r="E18" s="35"/>
      <c r="F18" s="1"/>
      <c r="H18" s="36"/>
      <c r="I18" s="36"/>
      <c r="J18" s="36"/>
      <c r="K18" s="36"/>
      <c r="L18" s="36"/>
      <c r="M18" s="36"/>
      <c r="N18" s="36"/>
    </row>
    <row r="19" spans="3:6" ht="15.75">
      <c r="C19" s="15"/>
      <c r="F19" s="1"/>
    </row>
    <row r="20" ht="15.75">
      <c r="F20" s="1"/>
    </row>
    <row r="21" ht="15.75">
      <c r="F21" s="1"/>
    </row>
    <row r="22" spans="2:14" ht="15.75">
      <c r="B22" s="33" t="s">
        <v>51</v>
      </c>
      <c r="C22" s="33"/>
      <c r="D22" s="10"/>
      <c r="E22" s="33" t="s">
        <v>22</v>
      </c>
      <c r="F22" s="33"/>
      <c r="G22" s="33"/>
      <c r="H22" s="33" t="s">
        <v>23</v>
      </c>
      <c r="I22" s="33"/>
      <c r="J22" s="33"/>
      <c r="K22" s="10"/>
      <c r="L22" s="14" t="s">
        <v>24</v>
      </c>
      <c r="M22" s="14"/>
      <c r="N22" s="14"/>
    </row>
    <row r="23" spans="2:13" ht="15.75">
      <c r="B23" s="8"/>
      <c r="C23" s="8"/>
      <c r="D23" s="8"/>
      <c r="E23" s="8"/>
      <c r="F23" s="10"/>
      <c r="G23" s="8"/>
      <c r="H23" s="8"/>
      <c r="I23" s="8"/>
      <c r="J23" s="8"/>
      <c r="K23" s="8"/>
      <c r="L23" s="9"/>
      <c r="M23" s="9"/>
    </row>
  </sheetData>
  <sheetProtection/>
  <mergeCells count="27">
    <mergeCell ref="K8:M8"/>
    <mergeCell ref="A1:D1"/>
    <mergeCell ref="E1:N1"/>
    <mergeCell ref="A2:D2"/>
    <mergeCell ref="E2:N2"/>
    <mergeCell ref="E3:N3"/>
    <mergeCell ref="E4:N4"/>
    <mergeCell ref="K18:N18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B22:C22"/>
    <mergeCell ref="E22:G22"/>
    <mergeCell ref="H22:J22"/>
    <mergeCell ref="N8:O9"/>
    <mergeCell ref="B16:E16"/>
    <mergeCell ref="E17:G17"/>
    <mergeCell ref="H17:J17"/>
    <mergeCell ref="L17:N17"/>
    <mergeCell ref="C18:E18"/>
    <mergeCell ref="H18:J18"/>
  </mergeCells>
  <printOptions/>
  <pageMargins left="0.28" right="0.21" top="0.75" bottom="0.75" header="0.3" footer="0.3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Q16" sqref="Q16"/>
    </sheetView>
  </sheetViews>
  <sheetFormatPr defaultColWidth="9.140625" defaultRowHeight="12.75"/>
  <cols>
    <col min="1" max="1" width="4.57421875" style="1" bestFit="1" customWidth="1"/>
    <col min="2" max="2" width="11.7109375" style="1" customWidth="1"/>
    <col min="3" max="3" width="18.140625" style="1" customWidth="1"/>
    <col min="4" max="4" width="6.8515625" style="1" customWidth="1"/>
    <col min="5" max="5" width="11.28125" style="1" customWidth="1"/>
    <col min="6" max="6" width="9.7109375" style="11" customWidth="1"/>
    <col min="7" max="7" width="6.8515625" style="1" customWidth="1"/>
    <col min="8" max="8" width="7.710937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7.57421875" style="1" customWidth="1"/>
    <col min="15" max="15" width="11.7109375" style="1" customWidth="1"/>
    <col min="16" max="16384" width="9.140625" style="1" customWidth="1"/>
  </cols>
  <sheetData>
    <row r="1" spans="1:14" ht="15.75">
      <c r="A1" s="32" t="s">
        <v>1</v>
      </c>
      <c r="B1" s="32"/>
      <c r="C1" s="32"/>
      <c r="D1" s="32"/>
      <c r="E1" s="33" t="s">
        <v>7</v>
      </c>
      <c r="F1" s="33"/>
      <c r="G1" s="33"/>
      <c r="H1" s="33"/>
      <c r="I1" s="33"/>
      <c r="J1" s="33"/>
      <c r="K1" s="33"/>
      <c r="L1" s="33"/>
      <c r="M1" s="33"/>
      <c r="N1" s="33"/>
    </row>
    <row r="2" spans="1:14" ht="19.5" customHeight="1">
      <c r="A2" s="34" t="s">
        <v>2</v>
      </c>
      <c r="B2" s="34"/>
      <c r="C2" s="34"/>
      <c r="D2" s="34"/>
      <c r="E2" s="33" t="s">
        <v>25</v>
      </c>
      <c r="F2" s="33"/>
      <c r="G2" s="33"/>
      <c r="H2" s="33"/>
      <c r="I2" s="33"/>
      <c r="J2" s="33"/>
      <c r="K2" s="33"/>
      <c r="L2" s="33"/>
      <c r="M2" s="33"/>
      <c r="N2" s="33"/>
    </row>
    <row r="3" spans="5:14" ht="20.25" customHeight="1">
      <c r="E3" s="35" t="s">
        <v>26</v>
      </c>
      <c r="F3" s="35"/>
      <c r="G3" s="35"/>
      <c r="H3" s="35"/>
      <c r="I3" s="35"/>
      <c r="J3" s="35"/>
      <c r="K3" s="35"/>
      <c r="L3" s="35"/>
      <c r="M3" s="35"/>
      <c r="N3" s="35"/>
    </row>
    <row r="4" spans="5:14" ht="18.75" customHeight="1">
      <c r="E4" s="33" t="s">
        <v>55</v>
      </c>
      <c r="F4" s="33"/>
      <c r="G4" s="33"/>
      <c r="H4" s="33"/>
      <c r="I4" s="33"/>
      <c r="J4" s="33"/>
      <c r="K4" s="33"/>
      <c r="L4" s="33"/>
      <c r="M4" s="33"/>
      <c r="N4" s="33"/>
    </row>
    <row r="5" spans="5:14" ht="18.75" customHeight="1">
      <c r="E5" s="37" t="s">
        <v>74</v>
      </c>
      <c r="F5" s="37"/>
      <c r="G5" s="37"/>
      <c r="H5" s="37"/>
      <c r="I5" s="37"/>
      <c r="J5" s="37"/>
      <c r="K5" s="37"/>
      <c r="L5" s="37"/>
      <c r="M5" s="37"/>
      <c r="N5" s="37"/>
    </row>
    <row r="6" spans="5:14" ht="15.75" customHeight="1">
      <c r="E6" s="37" t="s">
        <v>73</v>
      </c>
      <c r="F6" s="37"/>
      <c r="G6" s="37"/>
      <c r="H6" s="37"/>
      <c r="I6" s="37"/>
      <c r="J6" s="37"/>
      <c r="K6" s="37"/>
      <c r="L6" s="37"/>
      <c r="M6" s="37"/>
      <c r="N6" s="37"/>
    </row>
    <row r="7" ht="10.5" customHeight="1"/>
    <row r="8" spans="1:15" s="4" customFormat="1" ht="42" customHeight="1">
      <c r="A8" s="38" t="s">
        <v>0</v>
      </c>
      <c r="B8" s="38" t="s">
        <v>3</v>
      </c>
      <c r="C8" s="38" t="s">
        <v>4</v>
      </c>
      <c r="D8" s="38"/>
      <c r="E8" s="39" t="s">
        <v>5</v>
      </c>
      <c r="F8" s="40" t="s">
        <v>11</v>
      </c>
      <c r="G8" s="29" t="s">
        <v>53</v>
      </c>
      <c r="H8" s="30"/>
      <c r="I8" s="31"/>
      <c r="J8" s="40" t="s">
        <v>54</v>
      </c>
      <c r="K8" s="29" t="s">
        <v>10</v>
      </c>
      <c r="L8" s="30"/>
      <c r="M8" s="31"/>
      <c r="N8" s="42" t="s">
        <v>14</v>
      </c>
      <c r="O8" s="43"/>
    </row>
    <row r="9" spans="1:15" s="4" customFormat="1" ht="40.5" customHeight="1">
      <c r="A9" s="38"/>
      <c r="B9" s="38"/>
      <c r="C9" s="38"/>
      <c r="D9" s="38"/>
      <c r="E9" s="38"/>
      <c r="F9" s="41"/>
      <c r="G9" s="3" t="s">
        <v>17</v>
      </c>
      <c r="H9" s="6" t="s">
        <v>75</v>
      </c>
      <c r="I9" s="3" t="s">
        <v>9</v>
      </c>
      <c r="J9" s="41"/>
      <c r="K9" s="3" t="s">
        <v>12</v>
      </c>
      <c r="L9" s="3" t="s">
        <v>6</v>
      </c>
      <c r="M9" s="3" t="s">
        <v>13</v>
      </c>
      <c r="N9" s="44"/>
      <c r="O9" s="45"/>
    </row>
    <row r="10" spans="1:15" s="4" customFormat="1" ht="21.75" customHeight="1">
      <c r="A10" s="20">
        <v>1</v>
      </c>
      <c r="B10" s="21" t="s">
        <v>27</v>
      </c>
      <c r="C10" s="16" t="s">
        <v>28</v>
      </c>
      <c r="D10" s="17" t="s">
        <v>29</v>
      </c>
      <c r="E10" s="21" t="s">
        <v>30</v>
      </c>
      <c r="F10" s="23">
        <v>9</v>
      </c>
      <c r="G10" s="24">
        <v>9</v>
      </c>
      <c r="H10" s="25"/>
      <c r="I10" s="24">
        <f aca="true" t="shared" si="0" ref="I10:I15">G10</f>
        <v>9</v>
      </c>
      <c r="J10" s="23">
        <v>4.5</v>
      </c>
      <c r="K10" s="26">
        <f aca="true" t="shared" si="1" ref="K10:K15">ROUND((J10*6+I10*3+F10)/10,1)</f>
        <v>6.3</v>
      </c>
      <c r="L10" s="25" t="str">
        <f aca="true" t="shared" si="2" ref="L10:L15">IF(K10&gt;=8.5,"A",IF(K10&gt;=7,"B",IF(K10&gt;=5.5,"C",IF(K10&gt;=4,"D",IF(AND(K10&lt;4,K10&gt;=0),"F",IF(AND(F10="",I10="",J10=""),"I",IF(OR(F10&lt;&gt;"",I10&lt;&gt;"",J10&lt;&gt;""),"X","R")))))))</f>
        <v>C</v>
      </c>
      <c r="M10" s="27">
        <f aca="true" t="shared" si="3" ref="M10:M15">IF(L10="A",4,IF(L10="B",3,IF(L10="C",2,IF(L10="D",1,0))))</f>
        <v>2</v>
      </c>
      <c r="N10" s="7" t="str">
        <f aca="true" t="shared" si="4" ref="N10:N15">IF(L10="A","GIỎI",IF(L10="B","KHÁ",IF(L10="C","TB",IF(L10="D","TB YẾU","KÉM"))))</f>
        <v>TB</v>
      </c>
      <c r="O10" s="2" t="str">
        <f aca="true" t="shared" si="5" ref="O10:O15">IF(OR(K10&lt;4,J10&lt;=2),"KHÔNG ĐẠT"," ĐẠT")</f>
        <v> ĐẠT</v>
      </c>
    </row>
    <row r="11" spans="1:15" s="4" customFormat="1" ht="21.75" customHeight="1">
      <c r="A11" s="20">
        <v>2</v>
      </c>
      <c r="B11" s="21" t="s">
        <v>31</v>
      </c>
      <c r="C11" s="16" t="s">
        <v>32</v>
      </c>
      <c r="D11" s="17" t="s">
        <v>33</v>
      </c>
      <c r="E11" s="21" t="s">
        <v>34</v>
      </c>
      <c r="F11" s="23">
        <v>10</v>
      </c>
      <c r="G11" s="24">
        <v>9</v>
      </c>
      <c r="H11" s="25"/>
      <c r="I11" s="24">
        <f t="shared" si="0"/>
        <v>9</v>
      </c>
      <c r="J11" s="23">
        <v>4.5</v>
      </c>
      <c r="K11" s="26">
        <f t="shared" si="1"/>
        <v>6.4</v>
      </c>
      <c r="L11" s="25" t="str">
        <f t="shared" si="2"/>
        <v>C</v>
      </c>
      <c r="M11" s="27">
        <f t="shared" si="3"/>
        <v>2</v>
      </c>
      <c r="N11" s="7" t="str">
        <f t="shared" si="4"/>
        <v>TB</v>
      </c>
      <c r="O11" s="2" t="str">
        <f t="shared" si="5"/>
        <v> ĐẠT</v>
      </c>
    </row>
    <row r="12" spans="1:15" s="4" customFormat="1" ht="21.75" customHeight="1">
      <c r="A12" s="20">
        <v>3</v>
      </c>
      <c r="B12" s="21" t="s">
        <v>35</v>
      </c>
      <c r="C12" s="16" t="s">
        <v>36</v>
      </c>
      <c r="D12" s="17" t="s">
        <v>37</v>
      </c>
      <c r="E12" s="22" t="s">
        <v>38</v>
      </c>
      <c r="F12" s="23">
        <v>9</v>
      </c>
      <c r="G12" s="24">
        <v>9</v>
      </c>
      <c r="H12" s="25"/>
      <c r="I12" s="24">
        <f t="shared" si="0"/>
        <v>9</v>
      </c>
      <c r="J12" s="23">
        <v>4.5</v>
      </c>
      <c r="K12" s="26">
        <f t="shared" si="1"/>
        <v>6.3</v>
      </c>
      <c r="L12" s="25" t="str">
        <f t="shared" si="2"/>
        <v>C</v>
      </c>
      <c r="M12" s="27">
        <f t="shared" si="3"/>
        <v>2</v>
      </c>
      <c r="N12" s="7" t="str">
        <f t="shared" si="4"/>
        <v>TB</v>
      </c>
      <c r="O12" s="2" t="str">
        <f t="shared" si="5"/>
        <v> ĐẠT</v>
      </c>
    </row>
    <row r="13" spans="1:15" s="4" customFormat="1" ht="21.75" customHeight="1">
      <c r="A13" s="20">
        <v>4</v>
      </c>
      <c r="B13" s="21" t="s">
        <v>39</v>
      </c>
      <c r="C13" s="16" t="s">
        <v>40</v>
      </c>
      <c r="D13" s="17" t="s">
        <v>41</v>
      </c>
      <c r="E13" s="22" t="s">
        <v>42</v>
      </c>
      <c r="F13" s="23">
        <v>8</v>
      </c>
      <c r="G13" s="24">
        <v>9</v>
      </c>
      <c r="H13" s="25"/>
      <c r="I13" s="24">
        <f t="shared" si="0"/>
        <v>9</v>
      </c>
      <c r="J13" s="23">
        <v>5</v>
      </c>
      <c r="K13" s="26">
        <f t="shared" si="1"/>
        <v>6.5</v>
      </c>
      <c r="L13" s="25" t="str">
        <f t="shared" si="2"/>
        <v>C</v>
      </c>
      <c r="M13" s="27">
        <f t="shared" si="3"/>
        <v>2</v>
      </c>
      <c r="N13" s="7" t="str">
        <f t="shared" si="4"/>
        <v>TB</v>
      </c>
      <c r="O13" s="2" t="str">
        <f t="shared" si="5"/>
        <v> ĐẠT</v>
      </c>
    </row>
    <row r="14" spans="1:15" s="4" customFormat="1" ht="21.75" customHeight="1">
      <c r="A14" s="20">
        <v>5</v>
      </c>
      <c r="B14" s="21" t="s">
        <v>43</v>
      </c>
      <c r="C14" s="18" t="s">
        <v>44</v>
      </c>
      <c r="D14" s="19" t="s">
        <v>45</v>
      </c>
      <c r="E14" s="21" t="s">
        <v>46</v>
      </c>
      <c r="F14" s="23">
        <v>10</v>
      </c>
      <c r="G14" s="24">
        <v>9</v>
      </c>
      <c r="H14" s="25"/>
      <c r="I14" s="24">
        <f t="shared" si="0"/>
        <v>9</v>
      </c>
      <c r="J14" s="23">
        <v>5.5</v>
      </c>
      <c r="K14" s="26">
        <f t="shared" si="1"/>
        <v>7</v>
      </c>
      <c r="L14" s="25" t="str">
        <f t="shared" si="2"/>
        <v>B</v>
      </c>
      <c r="M14" s="27">
        <f t="shared" si="3"/>
        <v>3</v>
      </c>
      <c r="N14" s="7" t="str">
        <f t="shared" si="4"/>
        <v>KHÁ</v>
      </c>
      <c r="O14" s="2" t="str">
        <f t="shared" si="5"/>
        <v> ĐẠT</v>
      </c>
    </row>
    <row r="15" spans="1:15" s="4" customFormat="1" ht="21.75" customHeight="1">
      <c r="A15" s="20">
        <v>6</v>
      </c>
      <c r="B15" s="21" t="s">
        <v>47</v>
      </c>
      <c r="C15" s="16" t="s">
        <v>48</v>
      </c>
      <c r="D15" s="17" t="s">
        <v>49</v>
      </c>
      <c r="E15" s="21" t="s">
        <v>50</v>
      </c>
      <c r="F15" s="23">
        <v>9</v>
      </c>
      <c r="G15" s="24">
        <v>9</v>
      </c>
      <c r="H15" s="25"/>
      <c r="I15" s="24">
        <f t="shared" si="0"/>
        <v>9</v>
      </c>
      <c r="J15" s="23">
        <v>5.5</v>
      </c>
      <c r="K15" s="26">
        <f t="shared" si="1"/>
        <v>6.9</v>
      </c>
      <c r="L15" s="25" t="str">
        <f t="shared" si="2"/>
        <v>C</v>
      </c>
      <c r="M15" s="27">
        <f t="shared" si="3"/>
        <v>2</v>
      </c>
      <c r="N15" s="7" t="str">
        <f t="shared" si="4"/>
        <v>TB</v>
      </c>
      <c r="O15" s="2" t="str">
        <f t="shared" si="5"/>
        <v> ĐẠT</v>
      </c>
    </row>
    <row r="16" spans="2:10" ht="21.75" customHeight="1">
      <c r="B16" s="36" t="s">
        <v>52</v>
      </c>
      <c r="C16" s="36"/>
      <c r="D16" s="36"/>
      <c r="E16" s="36"/>
      <c r="F16" s="12"/>
      <c r="G16" s="13"/>
      <c r="H16" s="13"/>
      <c r="I16" s="13"/>
      <c r="J16" s="13"/>
    </row>
    <row r="17" spans="2:14" ht="15.75">
      <c r="B17" s="14" t="s">
        <v>19</v>
      </c>
      <c r="C17"/>
      <c r="D17" s="14"/>
      <c r="E17" s="33" t="s">
        <v>15</v>
      </c>
      <c r="F17" s="33"/>
      <c r="G17" s="33"/>
      <c r="H17" s="33" t="s">
        <v>16</v>
      </c>
      <c r="I17" s="33"/>
      <c r="J17" s="33"/>
      <c r="K17" s="14"/>
      <c r="L17" s="33" t="s">
        <v>21</v>
      </c>
      <c r="M17" s="33"/>
      <c r="N17" s="33"/>
    </row>
    <row r="18" spans="3:14" ht="15.75">
      <c r="C18" s="35"/>
      <c r="D18" s="35"/>
      <c r="E18" s="35"/>
      <c r="F18" s="1"/>
      <c r="H18" s="36"/>
      <c r="I18" s="36"/>
      <c r="J18" s="36"/>
      <c r="K18" s="36"/>
      <c r="L18" s="36"/>
      <c r="M18" s="36"/>
      <c r="N18" s="36"/>
    </row>
    <row r="19" spans="3:6" ht="15.75">
      <c r="C19" s="15"/>
      <c r="F19" s="1"/>
    </row>
    <row r="20" ht="15.75">
      <c r="F20" s="1"/>
    </row>
    <row r="21" ht="15.75">
      <c r="F21" s="1"/>
    </row>
    <row r="22" spans="2:14" ht="15.75">
      <c r="B22" s="33" t="s">
        <v>51</v>
      </c>
      <c r="C22" s="33"/>
      <c r="D22" s="10"/>
      <c r="E22" s="33" t="s">
        <v>22</v>
      </c>
      <c r="F22" s="33"/>
      <c r="G22" s="33"/>
      <c r="H22" s="33" t="s">
        <v>23</v>
      </c>
      <c r="I22" s="33"/>
      <c r="J22" s="33"/>
      <c r="K22" s="10"/>
      <c r="L22" s="14" t="s">
        <v>24</v>
      </c>
      <c r="M22" s="14"/>
      <c r="N22" s="14"/>
    </row>
    <row r="23" spans="2:13" ht="15.75">
      <c r="B23" s="8"/>
      <c r="C23" s="8"/>
      <c r="D23" s="8"/>
      <c r="E23" s="8"/>
      <c r="F23" s="10"/>
      <c r="G23" s="8"/>
      <c r="H23" s="8"/>
      <c r="I23" s="8"/>
      <c r="J23" s="8"/>
      <c r="K23" s="8"/>
      <c r="L23" s="9"/>
      <c r="M23" s="9"/>
    </row>
  </sheetData>
  <sheetProtection/>
  <mergeCells count="27">
    <mergeCell ref="K8:M8"/>
    <mergeCell ref="A1:D1"/>
    <mergeCell ref="E1:N1"/>
    <mergeCell ref="A2:D2"/>
    <mergeCell ref="E2:N2"/>
    <mergeCell ref="E3:N3"/>
    <mergeCell ref="E4:N4"/>
    <mergeCell ref="K18:N18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B22:C22"/>
    <mergeCell ref="E22:G22"/>
    <mergeCell ref="H22:J22"/>
    <mergeCell ref="N8:O9"/>
    <mergeCell ref="B16:E16"/>
    <mergeCell ref="E17:G17"/>
    <mergeCell ref="H17:J17"/>
    <mergeCell ref="L17:N17"/>
    <mergeCell ref="C18:E18"/>
    <mergeCell ref="H18:J18"/>
  </mergeCells>
  <printOptions/>
  <pageMargins left="0.32" right="0.17" top="0.75" bottom="0.75" header="0.3" footer="0.3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28125" style="1" customWidth="1"/>
    <col min="2" max="2" width="13.421875" style="1" customWidth="1"/>
    <col min="3" max="3" width="18.140625" style="1" customWidth="1"/>
    <col min="4" max="4" width="6.8515625" style="1" customWidth="1"/>
    <col min="5" max="5" width="11.28125" style="1" customWidth="1"/>
    <col min="6" max="6" width="10.8515625" style="1" customWidth="1"/>
    <col min="7" max="7" width="8.7109375" style="1" customWidth="1"/>
    <col min="8" max="8" width="8.8515625" style="5" customWidth="1"/>
    <col min="9" max="9" width="7.7109375" style="5" customWidth="1"/>
    <col min="10" max="10" width="7.57421875" style="1" customWidth="1"/>
    <col min="11" max="11" width="11.7109375" style="1" customWidth="1"/>
    <col min="12" max="16384" width="9.140625" style="1" customWidth="1"/>
  </cols>
  <sheetData>
    <row r="1" spans="1:10" ht="15.75">
      <c r="A1" s="32" t="s">
        <v>1</v>
      </c>
      <c r="B1" s="32"/>
      <c r="C1" s="32"/>
      <c r="D1" s="32"/>
      <c r="E1" s="33" t="s">
        <v>7</v>
      </c>
      <c r="F1" s="33"/>
      <c r="G1" s="33"/>
      <c r="H1" s="33"/>
      <c r="I1" s="33"/>
      <c r="J1" s="33"/>
    </row>
    <row r="2" spans="1:10" ht="19.5" customHeight="1">
      <c r="A2" s="34" t="s">
        <v>2</v>
      </c>
      <c r="B2" s="34"/>
      <c r="C2" s="34"/>
      <c r="D2" s="34"/>
      <c r="E2" s="33" t="s">
        <v>25</v>
      </c>
      <c r="F2" s="33"/>
      <c r="G2" s="33"/>
      <c r="H2" s="33"/>
      <c r="I2" s="33"/>
      <c r="J2" s="33"/>
    </row>
    <row r="3" spans="5:10" ht="20.25" customHeight="1">
      <c r="E3" s="35" t="s">
        <v>26</v>
      </c>
      <c r="F3" s="35"/>
      <c r="G3" s="35"/>
      <c r="H3" s="35"/>
      <c r="I3" s="35"/>
      <c r="J3" s="35"/>
    </row>
    <row r="4" spans="5:10" ht="18.75" customHeight="1">
      <c r="E4" s="33" t="s">
        <v>55</v>
      </c>
      <c r="F4" s="33"/>
      <c r="G4" s="33"/>
      <c r="H4" s="33"/>
      <c r="I4" s="33"/>
      <c r="J4" s="33"/>
    </row>
    <row r="5" spans="5:10" ht="18.75" customHeight="1">
      <c r="E5" s="37" t="s">
        <v>76</v>
      </c>
      <c r="F5" s="37"/>
      <c r="G5" s="37"/>
      <c r="H5" s="37"/>
      <c r="I5" s="37"/>
      <c r="J5" s="37"/>
    </row>
    <row r="6" spans="5:10" ht="15.75" customHeight="1">
      <c r="E6" s="37" t="s">
        <v>73</v>
      </c>
      <c r="F6" s="37"/>
      <c r="G6" s="37"/>
      <c r="H6" s="37"/>
      <c r="I6" s="37"/>
      <c r="J6" s="37"/>
    </row>
    <row r="7" ht="10.5" customHeight="1"/>
    <row r="8" spans="1:11" s="4" customFormat="1" ht="42" customHeight="1">
      <c r="A8" s="38" t="s">
        <v>0</v>
      </c>
      <c r="B8" s="38" t="s">
        <v>3</v>
      </c>
      <c r="C8" s="38" t="s">
        <v>4</v>
      </c>
      <c r="D8" s="38"/>
      <c r="E8" s="39" t="s">
        <v>5</v>
      </c>
      <c r="F8" s="40" t="s">
        <v>59</v>
      </c>
      <c r="G8" s="29" t="s">
        <v>10</v>
      </c>
      <c r="H8" s="30"/>
      <c r="I8" s="31"/>
      <c r="J8" s="42" t="s">
        <v>14</v>
      </c>
      <c r="K8" s="43"/>
    </row>
    <row r="9" spans="1:11" s="4" customFormat="1" ht="40.5" customHeight="1">
      <c r="A9" s="38"/>
      <c r="B9" s="38"/>
      <c r="C9" s="38"/>
      <c r="D9" s="38"/>
      <c r="E9" s="38"/>
      <c r="F9" s="41"/>
      <c r="G9" s="3" t="s">
        <v>12</v>
      </c>
      <c r="H9" s="3" t="s">
        <v>6</v>
      </c>
      <c r="I9" s="3" t="s">
        <v>13</v>
      </c>
      <c r="J9" s="44"/>
      <c r="K9" s="45"/>
    </row>
    <row r="10" spans="1:11" s="4" customFormat="1" ht="21.75" customHeight="1">
      <c r="A10" s="20">
        <v>1</v>
      </c>
      <c r="B10" s="21" t="s">
        <v>27</v>
      </c>
      <c r="C10" s="16" t="s">
        <v>28</v>
      </c>
      <c r="D10" s="17" t="s">
        <v>29</v>
      </c>
      <c r="E10" s="21" t="s">
        <v>30</v>
      </c>
      <c r="F10" s="23">
        <v>9</v>
      </c>
      <c r="G10" s="26">
        <f aca="true" t="shared" si="0" ref="G10:G15">F10</f>
        <v>9</v>
      </c>
      <c r="H10" s="25" t="str">
        <f>IF(G10&gt;=8.5,"A",IF(G10&gt;=7,"B",IF(G10&gt;=5.5,"C",IF(G10&gt;=4,"D",IF(AND(G10&lt;4,G10&gt;=0),"F",IF(AND(#REF!="",#REF!="",F10=""),"I",IF(OR(#REF!&lt;&gt;"",#REF!&lt;&gt;"",F10&lt;&gt;""),"X","R")))))))</f>
        <v>A</v>
      </c>
      <c r="I10" s="27">
        <f aca="true" t="shared" si="1" ref="I10:I15">IF(H10="A",4,IF(H10="B",3,IF(H10="C",2,IF(H10="D",1,0))))</f>
        <v>4</v>
      </c>
      <c r="J10" s="7" t="str">
        <f aca="true" t="shared" si="2" ref="J10:J15">IF(H10="A","GIỎI",IF(H10="B","KHÁ",IF(H10="C","TB",IF(H10="D","TB YẾU","KÉM"))))</f>
        <v>GIỎI</v>
      </c>
      <c r="K10" s="2" t="str">
        <f aca="true" t="shared" si="3" ref="K10:K15">IF(OR(G10&lt;4,F10&lt;=2),"KHÔNG ĐẠT"," ĐẠT")</f>
        <v> ĐẠT</v>
      </c>
    </row>
    <row r="11" spans="1:11" s="4" customFormat="1" ht="21.75" customHeight="1">
      <c r="A11" s="20">
        <v>2</v>
      </c>
      <c r="B11" s="21" t="s">
        <v>31</v>
      </c>
      <c r="C11" s="16" t="s">
        <v>32</v>
      </c>
      <c r="D11" s="17" t="s">
        <v>33</v>
      </c>
      <c r="E11" s="21" t="s">
        <v>34</v>
      </c>
      <c r="F11" s="23">
        <v>9</v>
      </c>
      <c r="G11" s="26">
        <f t="shared" si="0"/>
        <v>9</v>
      </c>
      <c r="H11" s="25" t="str">
        <f>IF(G11&gt;=8.5,"A",IF(G11&gt;=7,"B",IF(G11&gt;=5.5,"C",IF(G11&gt;=4,"D",IF(AND(G11&lt;4,G11&gt;=0),"F",IF(AND(#REF!="",#REF!="",F11=""),"I",IF(OR(#REF!&lt;&gt;"",#REF!&lt;&gt;"",F11&lt;&gt;""),"X","R")))))))</f>
        <v>A</v>
      </c>
      <c r="I11" s="27">
        <f t="shared" si="1"/>
        <v>4</v>
      </c>
      <c r="J11" s="7" t="str">
        <f t="shared" si="2"/>
        <v>GIỎI</v>
      </c>
      <c r="K11" s="2" t="str">
        <f t="shared" si="3"/>
        <v> ĐẠT</v>
      </c>
    </row>
    <row r="12" spans="1:11" s="4" customFormat="1" ht="21.75" customHeight="1">
      <c r="A12" s="20">
        <v>3</v>
      </c>
      <c r="B12" s="21" t="s">
        <v>35</v>
      </c>
      <c r="C12" s="16" t="s">
        <v>36</v>
      </c>
      <c r="D12" s="17" t="s">
        <v>37</v>
      </c>
      <c r="E12" s="22" t="s">
        <v>38</v>
      </c>
      <c r="F12" s="23">
        <v>9</v>
      </c>
      <c r="G12" s="26">
        <f t="shared" si="0"/>
        <v>9</v>
      </c>
      <c r="H12" s="25" t="str">
        <f>IF(G12&gt;=8.5,"A",IF(G12&gt;=7,"B",IF(G12&gt;=5.5,"C",IF(G12&gt;=4,"D",IF(AND(G12&lt;4,G12&gt;=0),"F",IF(AND(#REF!="",#REF!="",F12=""),"I",IF(OR(#REF!&lt;&gt;"",#REF!&lt;&gt;"",F12&lt;&gt;""),"X","R")))))))</f>
        <v>A</v>
      </c>
      <c r="I12" s="27">
        <f t="shared" si="1"/>
        <v>4</v>
      </c>
      <c r="J12" s="7" t="str">
        <f t="shared" si="2"/>
        <v>GIỎI</v>
      </c>
      <c r="K12" s="2" t="str">
        <f t="shared" si="3"/>
        <v> ĐẠT</v>
      </c>
    </row>
    <row r="13" spans="1:11" s="4" customFormat="1" ht="21.75" customHeight="1">
      <c r="A13" s="20">
        <v>4</v>
      </c>
      <c r="B13" s="21" t="s">
        <v>39</v>
      </c>
      <c r="C13" s="16" t="s">
        <v>40</v>
      </c>
      <c r="D13" s="17" t="s">
        <v>41</v>
      </c>
      <c r="E13" s="22" t="s">
        <v>42</v>
      </c>
      <c r="F13" s="23">
        <v>9</v>
      </c>
      <c r="G13" s="26">
        <f t="shared" si="0"/>
        <v>9</v>
      </c>
      <c r="H13" s="25" t="str">
        <f>IF(G13&gt;=8.5,"A",IF(G13&gt;=7,"B",IF(G13&gt;=5.5,"C",IF(G13&gt;=4,"D",IF(AND(G13&lt;4,G13&gt;=0),"F",IF(AND(#REF!="",#REF!="",F13=""),"I",IF(OR(#REF!&lt;&gt;"",#REF!&lt;&gt;"",F13&lt;&gt;""),"X","R")))))))</f>
        <v>A</v>
      </c>
      <c r="I13" s="27">
        <f t="shared" si="1"/>
        <v>4</v>
      </c>
      <c r="J13" s="7" t="str">
        <f t="shared" si="2"/>
        <v>GIỎI</v>
      </c>
      <c r="K13" s="2" t="str">
        <f t="shared" si="3"/>
        <v> ĐẠT</v>
      </c>
    </row>
    <row r="14" spans="1:11" s="4" customFormat="1" ht="21.75" customHeight="1">
      <c r="A14" s="20">
        <v>5</v>
      </c>
      <c r="B14" s="21" t="s">
        <v>43</v>
      </c>
      <c r="C14" s="18" t="s">
        <v>44</v>
      </c>
      <c r="D14" s="19" t="s">
        <v>45</v>
      </c>
      <c r="E14" s="21" t="s">
        <v>46</v>
      </c>
      <c r="F14" s="23">
        <v>9</v>
      </c>
      <c r="G14" s="26">
        <f t="shared" si="0"/>
        <v>9</v>
      </c>
      <c r="H14" s="25" t="str">
        <f>IF(G14&gt;=8.5,"A",IF(G14&gt;=7,"B",IF(G14&gt;=5.5,"C",IF(G14&gt;=4,"D",IF(AND(G14&lt;4,G14&gt;=0),"F",IF(AND(#REF!="",#REF!="",F14=""),"I",IF(OR(#REF!&lt;&gt;"",#REF!&lt;&gt;"",F14&lt;&gt;""),"X","R")))))))</f>
        <v>A</v>
      </c>
      <c r="I14" s="27">
        <f t="shared" si="1"/>
        <v>4</v>
      </c>
      <c r="J14" s="7" t="str">
        <f t="shared" si="2"/>
        <v>GIỎI</v>
      </c>
      <c r="K14" s="2" t="str">
        <f t="shared" si="3"/>
        <v> ĐẠT</v>
      </c>
    </row>
    <row r="15" spans="1:11" s="4" customFormat="1" ht="21.75" customHeight="1">
      <c r="A15" s="20">
        <v>6</v>
      </c>
      <c r="B15" s="21" t="s">
        <v>47</v>
      </c>
      <c r="C15" s="16" t="s">
        <v>48</v>
      </c>
      <c r="D15" s="17" t="s">
        <v>49</v>
      </c>
      <c r="E15" s="21" t="s">
        <v>50</v>
      </c>
      <c r="F15" s="23">
        <v>9</v>
      </c>
      <c r="G15" s="26">
        <f t="shared" si="0"/>
        <v>9</v>
      </c>
      <c r="H15" s="25" t="str">
        <f>IF(G15&gt;=8.5,"A",IF(G15&gt;=7,"B",IF(G15&gt;=5.5,"C",IF(G15&gt;=4,"D",IF(AND(G15&lt;4,G15&gt;=0),"F",IF(AND(#REF!="",#REF!="",F15=""),"I",IF(OR(#REF!&lt;&gt;"",#REF!&lt;&gt;"",F15&lt;&gt;""),"X","R")))))))</f>
        <v>A</v>
      </c>
      <c r="I15" s="27">
        <f t="shared" si="1"/>
        <v>4</v>
      </c>
      <c r="J15" s="7" t="str">
        <f t="shared" si="2"/>
        <v>GIỎI</v>
      </c>
      <c r="K15" s="2" t="str">
        <f t="shared" si="3"/>
        <v> ĐẠT</v>
      </c>
    </row>
    <row r="16" spans="2:6" ht="21.75" customHeight="1">
      <c r="B16" s="36" t="s">
        <v>52</v>
      </c>
      <c r="C16" s="36"/>
      <c r="D16" s="36"/>
      <c r="E16" s="36"/>
      <c r="F16" s="13"/>
    </row>
    <row r="17" spans="2:11" ht="15.75">
      <c r="B17" s="14" t="s">
        <v>19</v>
      </c>
      <c r="C17"/>
      <c r="D17" s="14"/>
      <c r="E17" s="10" t="s">
        <v>15</v>
      </c>
      <c r="F17" s="10"/>
      <c r="G17" s="33" t="s">
        <v>16</v>
      </c>
      <c r="H17" s="33"/>
      <c r="I17" s="33"/>
      <c r="J17" s="33" t="s">
        <v>21</v>
      </c>
      <c r="K17" s="33"/>
    </row>
    <row r="18" spans="3:10" ht="15.75">
      <c r="C18" s="35"/>
      <c r="D18" s="35"/>
      <c r="E18" s="35"/>
      <c r="F18" s="28"/>
      <c r="G18" s="36"/>
      <c r="H18" s="36"/>
      <c r="I18" s="36"/>
      <c r="J18" s="36"/>
    </row>
    <row r="19" ht="15.75">
      <c r="C19" s="15"/>
    </row>
    <row r="22" spans="2:10" ht="15.75">
      <c r="B22" s="33" t="s">
        <v>51</v>
      </c>
      <c r="C22" s="33"/>
      <c r="D22" s="10"/>
      <c r="E22" s="10" t="s">
        <v>22</v>
      </c>
      <c r="F22" s="10"/>
      <c r="G22" s="33" t="s">
        <v>23</v>
      </c>
      <c r="H22" s="33"/>
      <c r="I22" s="33"/>
      <c r="J22" s="14" t="s">
        <v>24</v>
      </c>
    </row>
    <row r="23" spans="2:9" ht="15.75">
      <c r="B23" s="8"/>
      <c r="C23" s="8"/>
      <c r="D23" s="8"/>
      <c r="E23" s="8"/>
      <c r="F23" s="8"/>
      <c r="G23" s="8"/>
      <c r="H23" s="9"/>
      <c r="I23" s="9"/>
    </row>
  </sheetData>
  <sheetProtection/>
  <mergeCells count="22">
    <mergeCell ref="B22:C22"/>
    <mergeCell ref="G17:I17"/>
    <mergeCell ref="J17:K17"/>
    <mergeCell ref="G22:I22"/>
    <mergeCell ref="J8:K9"/>
    <mergeCell ref="B16:E16"/>
    <mergeCell ref="C18:E18"/>
    <mergeCell ref="G18:J18"/>
    <mergeCell ref="E5:J5"/>
    <mergeCell ref="E6:J6"/>
    <mergeCell ref="A8:A9"/>
    <mergeCell ref="B8:B9"/>
    <mergeCell ref="C8:D9"/>
    <mergeCell ref="E8:E9"/>
    <mergeCell ref="F8:F9"/>
    <mergeCell ref="G8:I8"/>
    <mergeCell ref="A1:D1"/>
    <mergeCell ref="E1:J1"/>
    <mergeCell ref="A2:D2"/>
    <mergeCell ref="E2:J2"/>
    <mergeCell ref="E3:J3"/>
    <mergeCell ref="E4:J4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 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ThienVNT</dc:creator>
  <cp:keywords/>
  <dc:description/>
  <cp:lastModifiedBy>Admin</cp:lastModifiedBy>
  <cp:lastPrinted>2021-03-07T03:45:16Z</cp:lastPrinted>
  <dcterms:created xsi:type="dcterms:W3CDTF">2009-09-21T02:41:34Z</dcterms:created>
  <dcterms:modified xsi:type="dcterms:W3CDTF">2021-03-17T06:36:22Z</dcterms:modified>
  <cp:category/>
  <cp:version/>
  <cp:contentType/>
  <cp:contentStatus/>
</cp:coreProperties>
</file>