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5"/>
  </bookViews>
  <sheets>
    <sheet name="Vl" sheetId="1" r:id="rId1"/>
    <sheet name="VKT" sheetId="2" r:id="rId2"/>
    <sheet name="Triết học" sheetId="3" r:id="rId3"/>
    <sheet name="THUD" sheetId="4" r:id="rId4"/>
    <sheet name="TTNT" sheetId="5" r:id="rId5"/>
    <sheet name="TCC1" sheetId="6" r:id="rId6"/>
  </sheets>
  <definedNames/>
  <calcPr fullCalcOnLoad="1"/>
</workbook>
</file>

<file path=xl/sharedStrings.xml><?xml version="1.0" encoding="utf-8"?>
<sst xmlns="http://schemas.openxmlformats.org/spreadsheetml/2006/main" count="295" uniqueCount="66">
  <si>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</si>
  <si>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</si>
  <si>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</si>
  <si>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</si>
  <si>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</si>
  <si>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</si>
  <si>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</si>
  <si>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</si>
  <si>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</si>
  <si>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</si>
  <si>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</si>
  <si>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</si>
  <si>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</si>
  <si>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</si>
  <si>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</si>
  <si>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</si>
  <si>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</si>
  <si>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</si>
  <si>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</si>
  <si>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Xác nhận của Phòng ĐT - KHCN</t>
  </si>
  <si>
    <t>ĐIỂM KIỂM TRA ĐỊNH KỲ (M2 - HS2)</t>
  </si>
  <si>
    <t>Người dò điểm</t>
  </si>
  <si>
    <t>Hà Thị Ngọc Diệu</t>
  </si>
  <si>
    <t>Nguyễn Thị Thi</t>
  </si>
  <si>
    <t>Nguyễn Ngọc Thủy Tiên</t>
  </si>
  <si>
    <t>Phan Văn Hoàng</t>
  </si>
  <si>
    <t>Giảng viên: Trương Thị Hoa Mai</t>
  </si>
  <si>
    <t>Giảng viên: Nguyễn Trùng Dương</t>
  </si>
  <si>
    <t>ĐIỂM KIỂM TRA ĐỊNH KỲ (M2 - HS3)</t>
  </si>
  <si>
    <t>ĐIỂM THI KẾT THÚC HỌC PHẦN (M3 - HS 6)</t>
  </si>
  <si>
    <t>LỚP: KỸ THUẬT ĐIỆN K12</t>
  </si>
  <si>
    <t>Học kỳ I - Năm học: 2020 - 2021</t>
  </si>
  <si>
    <t>Danh sách này gồm có 5 sinh viên./.</t>
  </si>
  <si>
    <t>20Q1030009</t>
  </si>
  <si>
    <t>Lê</t>
  </si>
  <si>
    <t>Hùng</t>
  </si>
  <si>
    <t>12/03/2002</t>
  </si>
  <si>
    <t>20Q1030001</t>
  </si>
  <si>
    <t xml:space="preserve">Đặng Đăng </t>
  </si>
  <si>
    <t>Nhật</t>
  </si>
  <si>
    <t>20/01/2002</t>
  </si>
  <si>
    <t>20Q1030014</t>
  </si>
  <si>
    <t xml:space="preserve">Phan Sỹ </t>
  </si>
  <si>
    <t>Sơn</t>
  </si>
  <si>
    <t>09/06/2002</t>
  </si>
  <si>
    <t>20Q1030015</t>
  </si>
  <si>
    <t xml:space="preserve">Phạm Văn </t>
  </si>
  <si>
    <t>Trường</t>
  </si>
  <si>
    <t>20Q1030016</t>
  </si>
  <si>
    <t xml:space="preserve">Võ Văn </t>
  </si>
  <si>
    <t>Tuấn</t>
  </si>
  <si>
    <t>HỌC PHẦN:  Vẽ kỹ thuật             SỐ TÍN CHỈ: 2</t>
  </si>
  <si>
    <t>Giảng viên: Đoàn Thị Lan</t>
  </si>
  <si>
    <t>TH M 2.2</t>
  </si>
  <si>
    <t>ĐIỂM KIỂM TRA ĐỊNH KỲ (M2 - HS4)</t>
  </si>
  <si>
    <t>ĐIỂM THI KẾT THÚC HỌC PHẦN (M3 - HS 5)</t>
  </si>
  <si>
    <t>HỌC PHẦN:  Vật lý đại cương             SỐ TÍN CHỈ: 4</t>
  </si>
  <si>
    <t>NIÊN KHÓA: 2020 - 2025</t>
  </si>
  <si>
    <t>HỌC PHẦN:  Triết học          SỐ TÍN CHỈ: 3</t>
  </si>
  <si>
    <t>HỌC PHẦN:  Tin học ứng dụng         SỐ TÍN CHỈ: 3</t>
  </si>
  <si>
    <t>Giảng viên: Phan Văn Hoàng</t>
  </si>
  <si>
    <t>HỌC PHẦN:  Thực tập nhận thức        SỐ TÍN CHỈ: 2</t>
  </si>
  <si>
    <t>Giảng viên:  Võ Quang Nhã, Huỳnh Thị Thùy Linh</t>
  </si>
  <si>
    <t>ĐIỂM THI THỰC TẬP</t>
  </si>
  <si>
    <t>HỌC PHẦN:  Toán cao cấp 1        SỐ TÍN CHỈ: 3</t>
  </si>
  <si>
    <t>Giảng viên: Hồ Xuân Thắng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</si>
</sst>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32" borderId="14" xfId="0" applyFont="1" applyFill="1" applyBorder="1" applyAlignment="1">
      <alignment horizontal="left" vertical="center"/>
    </xf>
    <xf numFmtId="183" fontId="45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714375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5.8515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8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57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31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56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27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54</v>
      </c>
      <c r="H8" s="42"/>
      <c r="I8" s="43"/>
      <c r="J8" s="39" t="s">
        <v>55</v>
      </c>
      <c r="K8" s="41" t="s">
        <v>10</v>
      </c>
      <c r="L8" s="42"/>
      <c r="M8" s="43"/>
      <c r="N8" s="30" t="s">
        <v>14</v>
      </c>
      <c r="O8" s="31"/>
    </row>
    <row r="9" spans="1:15" s="4" customFormat="1" ht="40.5" customHeight="1">
      <c r="A9" s="37"/>
      <c r="B9" s="37"/>
      <c r="C9" s="37"/>
      <c r="D9" s="37"/>
      <c r="E9" s="37"/>
      <c r="F9" s="40"/>
      <c r="G9" s="3" t="s">
        <v>17</v>
      </c>
      <c r="H9" s="6" t="s">
        <v>53</v>
      </c>
      <c r="I9" s="3" t="s">
        <v>9</v>
      </c>
      <c r="J9" s="40"/>
      <c r="K9" s="3" t="s">
        <v>12</v>
      </c>
      <c r="L9" s="3" t="s">
        <v>6</v>
      </c>
      <c r="M9" s="3" t="s">
        <v>13</v>
      </c>
      <c r="N9" s="32"/>
      <c r="O9" s="33"/>
    </row>
    <row r="10" spans="1:15" s="4" customFormat="1" ht="21.75" customHeight="1">
      <c r="A10" s="16">
        <v>1</v>
      </c>
      <c r="B10" s="22" t="s">
        <v>33</v>
      </c>
      <c r="C10" s="25" t="s">
        <v>34</v>
      </c>
      <c r="D10" s="26" t="s">
        <v>35</v>
      </c>
      <c r="E10" s="23" t="s">
        <v>36</v>
      </c>
      <c r="F10" s="17">
        <v>9</v>
      </c>
      <c r="G10" s="18">
        <v>9</v>
      </c>
      <c r="H10" s="19">
        <v>6.5</v>
      </c>
      <c r="I10" s="18">
        <f>(H10*2+G10*2)/4</f>
        <v>7.75</v>
      </c>
      <c r="J10" s="17">
        <v>3.5</v>
      </c>
      <c r="K10" s="20">
        <f>ROUND((J10*5+I10*4+F10)/10,1)</f>
        <v>5.8</v>
      </c>
      <c r="L10" s="19" t="str">
        <f>IF(K10&gt;=8.5,"A",IF(K10&gt;=7,"B",IF(K10&gt;=5.5,"C",IF(K10&gt;=4,"D",IF(AND(K10&lt;4,K10&gt;=0),"F",IF(AND(F10="",I10="",J10=""),"I",IF(OR(F10&lt;&gt;"",I10&lt;&gt;"",J10&lt;&gt;""),"X","R")))))))</f>
        <v>C</v>
      </c>
      <c r="M10" s="21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 ĐẠT")</f>
        <v> ĐẠT</v>
      </c>
    </row>
    <row r="11" spans="1:15" s="4" customFormat="1" ht="21.75" customHeight="1">
      <c r="A11" s="16">
        <v>2</v>
      </c>
      <c r="B11" s="22" t="s">
        <v>37</v>
      </c>
      <c r="C11" s="25" t="s">
        <v>38</v>
      </c>
      <c r="D11" s="26" t="s">
        <v>39</v>
      </c>
      <c r="E11" s="23" t="s">
        <v>40</v>
      </c>
      <c r="F11" s="17">
        <v>10</v>
      </c>
      <c r="G11" s="18">
        <v>9</v>
      </c>
      <c r="H11" s="19">
        <v>9</v>
      </c>
      <c r="I11" s="18">
        <f>(H11*2+G11*2)/4</f>
        <v>9</v>
      </c>
      <c r="J11" s="17">
        <v>7</v>
      </c>
      <c r="K11" s="20">
        <f>ROUND((J11*5+I11*4+F11)/10,1)</f>
        <v>8.1</v>
      </c>
      <c r="L11" s="19" t="str">
        <f>IF(K11&gt;=8.5,"A",IF(K11&gt;=7,"B",IF(K11&gt;=5.5,"C",IF(K11&gt;=4,"D",IF(AND(K11&lt;4,K11&gt;=0),"F",IF(AND(F11="",I11="",J11=""),"I",IF(OR(F11&lt;&gt;"",I11&lt;&gt;"",J11&lt;&gt;""),"X","R")))))))</f>
        <v>B</v>
      </c>
      <c r="M11" s="21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 ĐẠT")</f>
        <v> ĐẠT</v>
      </c>
    </row>
    <row r="12" spans="1:15" s="4" customFormat="1" ht="21.75" customHeight="1">
      <c r="A12" s="16">
        <v>3</v>
      </c>
      <c r="B12" s="22" t="s">
        <v>41</v>
      </c>
      <c r="C12" s="25" t="s">
        <v>42</v>
      </c>
      <c r="D12" s="26" t="s">
        <v>43</v>
      </c>
      <c r="E12" s="23" t="s">
        <v>44</v>
      </c>
      <c r="F12" s="17">
        <v>9</v>
      </c>
      <c r="G12" s="18">
        <v>7</v>
      </c>
      <c r="H12" s="19">
        <v>8.5</v>
      </c>
      <c r="I12" s="18">
        <f>(H12*2+G12*2)/4</f>
        <v>7.75</v>
      </c>
      <c r="J12" s="17">
        <v>4</v>
      </c>
      <c r="K12" s="20">
        <f>ROUND((J12*5+I12*4+F12)/10,1)</f>
        <v>6</v>
      </c>
      <c r="L12" s="19" t="str">
        <f>IF(K12&gt;=8.5,"A",IF(K12&gt;=7,"B",IF(K12&gt;=5.5,"C",IF(K12&gt;=4,"D",IF(AND(K12&lt;4,K12&gt;=0),"F",IF(AND(F12="",I12="",J12=""),"I",IF(OR(F12&lt;&gt;"",I12&lt;&gt;"",J12&lt;&gt;""),"X","R")))))))</f>
        <v>C</v>
      </c>
      <c r="M12" s="21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 ĐẠT")</f>
        <v> ĐẠT</v>
      </c>
    </row>
    <row r="13" spans="1:15" s="4" customFormat="1" ht="21.75" customHeight="1">
      <c r="A13" s="16">
        <v>4</v>
      </c>
      <c r="B13" s="22" t="s">
        <v>45</v>
      </c>
      <c r="C13" s="25" t="s">
        <v>46</v>
      </c>
      <c r="D13" s="26" t="s">
        <v>47</v>
      </c>
      <c r="E13" s="24">
        <v>37517</v>
      </c>
      <c r="F13" s="17">
        <v>9</v>
      </c>
      <c r="G13" s="18">
        <v>9</v>
      </c>
      <c r="H13" s="19">
        <v>6</v>
      </c>
      <c r="I13" s="18">
        <f>(H13*2+G13*2)/4</f>
        <v>7.5</v>
      </c>
      <c r="J13" s="17">
        <v>2.5</v>
      </c>
      <c r="K13" s="20">
        <f>ROUND((J13*5+I13*4+F13)/10,1)</f>
        <v>5.2</v>
      </c>
      <c r="L13" s="19" t="str">
        <f>IF(K13&gt;=8.5,"A",IF(K13&gt;=7,"B",IF(K13&gt;=5.5,"C",IF(K13&gt;=4,"D",IF(AND(K13&lt;4,K13&gt;=0),"F",IF(AND(F13="",I13="",J13=""),"I",IF(OR(F13&lt;&gt;"",I13&lt;&gt;"",J13&lt;&gt;""),"X","R")))))))</f>
        <v>D</v>
      </c>
      <c r="M13" s="21">
        <f>IF(L13="A",4,IF(L13="B",3,IF(L13="C",2,IF(L13="D",1,0))))</f>
        <v>1</v>
      </c>
      <c r="N13" s="7" t="str">
        <f>IF(L13="A","GIỎI",IF(L13="B","KHÁ",IF(L13="C","TB",IF(L13="D","TB YẾU","KÉM"))))</f>
        <v>TB YẾU</v>
      </c>
      <c r="O13" s="2" t="str">
        <f>IF(OR(K13&lt;4,J13&lt;=2),"KHÔNG ĐẠT"," ĐẠT")</f>
        <v> ĐẠT</v>
      </c>
    </row>
    <row r="14" spans="1:15" s="4" customFormat="1" ht="21.75" customHeight="1">
      <c r="A14" s="16">
        <v>5</v>
      </c>
      <c r="B14" s="22" t="s">
        <v>48</v>
      </c>
      <c r="C14" s="25" t="s">
        <v>49</v>
      </c>
      <c r="D14" s="26" t="s">
        <v>50</v>
      </c>
      <c r="E14" s="24">
        <v>37291</v>
      </c>
      <c r="F14" s="17">
        <v>9</v>
      </c>
      <c r="G14" s="18">
        <v>4</v>
      </c>
      <c r="H14" s="19">
        <v>5.5</v>
      </c>
      <c r="I14" s="18">
        <f>(H14*2+G14*2)/4</f>
        <v>4.75</v>
      </c>
      <c r="J14" s="17">
        <v>2</v>
      </c>
      <c r="K14" s="20">
        <f>ROUND((J14*5+I14*4+F14)/10,1)</f>
        <v>3.8</v>
      </c>
      <c r="L14" s="19" t="str">
        <f>IF(K14&gt;=8.5,"A",IF(K14&gt;=7,"B",IF(K14&gt;=5.5,"C",IF(K14&gt;=4,"D",IF(AND(K14&lt;4,K14&gt;=0),"F",IF(AND(F14="",I14="",J14=""),"I",IF(OR(F14&lt;&gt;"",I14&lt;&gt;"",J14&lt;&gt;""),"X","R")))))))</f>
        <v>F</v>
      </c>
      <c r="M14" s="21">
        <f>IF(L14="A",4,IF(L14="B",3,IF(L14="C",2,IF(L14="D",1,0))))</f>
        <v>0</v>
      </c>
      <c r="N14" s="7" t="str">
        <f>IF(L14="A","GIỎI",IF(L14="B","KHÁ",IF(L14="C","TB",IF(L14="D","TB YẾU","KÉM"))))</f>
        <v>KÉM</v>
      </c>
      <c r="O14" s="2" t="str">
        <f>IF(OR(K14&lt;4,J14&lt;=2),"KHÔNG ĐẠT"," ĐẠT")</f>
        <v>KHÔNG ĐẠT</v>
      </c>
    </row>
    <row r="15" spans="2:10" ht="21.75" customHeight="1">
      <c r="B15" s="34" t="s">
        <v>32</v>
      </c>
      <c r="C15" s="34"/>
      <c r="D15" s="34"/>
      <c r="E15" s="34"/>
      <c r="F15" s="12"/>
      <c r="G15" s="13"/>
      <c r="H15" s="13"/>
      <c r="I15" s="13"/>
      <c r="J15" s="13"/>
    </row>
    <row r="16" spans="2:14" ht="15.75">
      <c r="B16" s="14" t="s">
        <v>19</v>
      </c>
      <c r="C16"/>
      <c r="D16" s="14"/>
      <c r="E16" s="29" t="s">
        <v>15</v>
      </c>
      <c r="F16" s="29"/>
      <c r="G16" s="29"/>
      <c r="H16" s="29" t="s">
        <v>16</v>
      </c>
      <c r="I16" s="29"/>
      <c r="J16" s="29"/>
      <c r="K16" s="14"/>
      <c r="L16" s="29" t="s">
        <v>21</v>
      </c>
      <c r="M16" s="29"/>
      <c r="N16" s="29"/>
    </row>
    <row r="17" spans="3:14" ht="15.75">
      <c r="C17" s="35"/>
      <c r="D17" s="35"/>
      <c r="E17" s="35"/>
      <c r="F17" s="1"/>
      <c r="H17" s="34"/>
      <c r="I17" s="34"/>
      <c r="J17" s="34"/>
      <c r="K17" s="34"/>
      <c r="L17" s="34"/>
      <c r="M17" s="34"/>
      <c r="N17" s="34"/>
    </row>
    <row r="18" spans="3:6" ht="15.75">
      <c r="C18" s="15"/>
      <c r="F18" s="1"/>
    </row>
    <row r="19" ht="15.75">
      <c r="F19" s="1"/>
    </row>
    <row r="20" ht="15.75">
      <c r="F20" s="1"/>
    </row>
    <row r="21" spans="2:14" ht="15.75">
      <c r="B21" s="29" t="s">
        <v>25</v>
      </c>
      <c r="C21" s="29"/>
      <c r="D21" s="10"/>
      <c r="E21" s="29" t="s">
        <v>22</v>
      </c>
      <c r="F21" s="29"/>
      <c r="G21" s="29"/>
      <c r="H21" s="29" t="s">
        <v>23</v>
      </c>
      <c r="I21" s="29"/>
      <c r="J21" s="29"/>
      <c r="K21" s="10"/>
      <c r="L21" s="14" t="s">
        <v>24</v>
      </c>
      <c r="M21" s="14"/>
      <c r="N21" s="14"/>
    </row>
    <row r="22" spans="2:13" ht="15.75">
      <c r="B22" s="8"/>
      <c r="C22" s="8"/>
      <c r="D22" s="8"/>
      <c r="E22" s="8"/>
      <c r="F22" s="10"/>
      <c r="G22" s="8"/>
      <c r="H22" s="8"/>
      <c r="I22" s="8"/>
      <c r="J22" s="8"/>
      <c r="K22" s="8"/>
      <c r="L22" s="9"/>
      <c r="M22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7:N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1:C21"/>
    <mergeCell ref="E21:G21"/>
    <mergeCell ref="H21:J21"/>
    <mergeCell ref="N8:O9"/>
    <mergeCell ref="B15:E15"/>
    <mergeCell ref="E16:G16"/>
    <mergeCell ref="H16:J16"/>
    <mergeCell ref="L16:N16"/>
    <mergeCell ref="C17:E17"/>
    <mergeCell ref="H17:J17"/>
  </mergeCells>
  <printOptions/>
  <pageMargins left="0.26" right="0.21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5.8515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57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31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51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52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28</v>
      </c>
      <c r="H8" s="42"/>
      <c r="I8" s="43"/>
      <c r="J8" s="39" t="s">
        <v>29</v>
      </c>
      <c r="K8" s="41" t="s">
        <v>10</v>
      </c>
      <c r="L8" s="42"/>
      <c r="M8" s="43"/>
      <c r="N8" s="30" t="s">
        <v>14</v>
      </c>
      <c r="O8" s="31"/>
    </row>
    <row r="9" spans="1:15" s="4" customFormat="1" ht="40.5" customHeight="1">
      <c r="A9" s="37"/>
      <c r="B9" s="37"/>
      <c r="C9" s="37"/>
      <c r="D9" s="37"/>
      <c r="E9" s="37"/>
      <c r="F9" s="40"/>
      <c r="G9" s="3" t="s">
        <v>17</v>
      </c>
      <c r="H9" s="6" t="s">
        <v>8</v>
      </c>
      <c r="I9" s="3" t="s">
        <v>9</v>
      </c>
      <c r="J9" s="40"/>
      <c r="K9" s="3" t="s">
        <v>12</v>
      </c>
      <c r="L9" s="3" t="s">
        <v>6</v>
      </c>
      <c r="M9" s="3" t="s">
        <v>13</v>
      </c>
      <c r="N9" s="32"/>
      <c r="O9" s="33"/>
    </row>
    <row r="10" spans="1:15" s="4" customFormat="1" ht="21.75" customHeight="1">
      <c r="A10" s="16">
        <v>1</v>
      </c>
      <c r="B10" s="22" t="s">
        <v>33</v>
      </c>
      <c r="C10" s="25" t="s">
        <v>34</v>
      </c>
      <c r="D10" s="26" t="s">
        <v>35</v>
      </c>
      <c r="E10" s="23" t="s">
        <v>36</v>
      </c>
      <c r="F10" s="17">
        <v>10</v>
      </c>
      <c r="G10" s="18">
        <v>7.9</v>
      </c>
      <c r="H10" s="19">
        <v>6.8</v>
      </c>
      <c r="I10" s="27">
        <v>8.1375</v>
      </c>
      <c r="J10" s="17">
        <v>8.5</v>
      </c>
      <c r="K10" s="20">
        <f>ROUND((J10*6+I10*4)/10,1)</f>
        <v>8.4</v>
      </c>
      <c r="L10" s="19" t="str">
        <f>IF(K10&gt;=8.5,"A",IF(K10&gt;=7,"B",IF(K10&gt;=5.5,"C",IF(K10&gt;=4,"D",IF(AND(K10&lt;4,K10&gt;=0),"F",IF(AND(F10="",I10="",J10=""),"I",IF(OR(F10&lt;&gt;"",I10&lt;&gt;"",J10&lt;&gt;""),"X","R")))))))</f>
        <v>B</v>
      </c>
      <c r="M10" s="21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21.75" customHeight="1">
      <c r="A11" s="16">
        <v>2</v>
      </c>
      <c r="B11" s="22" t="s">
        <v>37</v>
      </c>
      <c r="C11" s="25" t="s">
        <v>38</v>
      </c>
      <c r="D11" s="26" t="s">
        <v>39</v>
      </c>
      <c r="E11" s="23" t="s">
        <v>40</v>
      </c>
      <c r="F11" s="17">
        <v>10</v>
      </c>
      <c r="G11" s="18">
        <v>9.6</v>
      </c>
      <c r="H11" s="19">
        <v>8.9</v>
      </c>
      <c r="I11" s="27">
        <v>9.5375</v>
      </c>
      <c r="J11" s="17">
        <v>9</v>
      </c>
      <c r="K11" s="20">
        <f>ROUND((J11*6+I11*4)/10,1)</f>
        <v>9.2</v>
      </c>
      <c r="L11" s="19" t="str">
        <f>IF(K11&gt;=8.5,"A",IF(K11&gt;=7,"B",IF(K11&gt;=5.5,"C",IF(K11&gt;=4,"D",IF(AND(K11&lt;4,K11&gt;=0),"F",IF(AND(F11="",I11="",J11=""),"I",IF(OR(F11&lt;&gt;"",I11&lt;&gt;"",J11&lt;&gt;""),"X","R")))))))</f>
        <v>A</v>
      </c>
      <c r="M11" s="21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 ĐẠT")</f>
        <v> ĐẠT</v>
      </c>
    </row>
    <row r="12" spans="1:15" s="4" customFormat="1" ht="21.75" customHeight="1">
      <c r="A12" s="16">
        <v>3</v>
      </c>
      <c r="B12" s="22" t="s">
        <v>41</v>
      </c>
      <c r="C12" s="25" t="s">
        <v>42</v>
      </c>
      <c r="D12" s="26" t="s">
        <v>43</v>
      </c>
      <c r="E12" s="23" t="s">
        <v>44</v>
      </c>
      <c r="F12" s="17">
        <v>10</v>
      </c>
      <c r="G12" s="18">
        <v>7.6</v>
      </c>
      <c r="H12" s="19">
        <v>8.4</v>
      </c>
      <c r="I12" s="27">
        <v>8.4125</v>
      </c>
      <c r="J12" s="17">
        <v>8</v>
      </c>
      <c r="K12" s="20">
        <f>ROUND((J12*6+I12*4)/10,1)</f>
        <v>8.2</v>
      </c>
      <c r="L12" s="19" t="str">
        <f>IF(K12&gt;=8.5,"A",IF(K12&gt;=7,"B",IF(K12&gt;=5.5,"C",IF(K12&gt;=4,"D",IF(AND(K12&lt;4,K12&gt;=0),"F",IF(AND(F12="",I12="",J12=""),"I",IF(OR(F12&lt;&gt;"",I12&lt;&gt;"",J12&lt;&gt;""),"X","R")))))))</f>
        <v>B</v>
      </c>
      <c r="M12" s="21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 ĐẠT")</f>
        <v> ĐẠT</v>
      </c>
    </row>
    <row r="13" spans="1:15" s="4" customFormat="1" ht="21.75" customHeight="1">
      <c r="A13" s="16">
        <v>4</v>
      </c>
      <c r="B13" s="22" t="s">
        <v>45</v>
      </c>
      <c r="C13" s="25" t="s">
        <v>46</v>
      </c>
      <c r="D13" s="26" t="s">
        <v>47</v>
      </c>
      <c r="E13" s="24">
        <v>37517</v>
      </c>
      <c r="F13" s="17">
        <v>10</v>
      </c>
      <c r="G13" s="18">
        <v>5.8</v>
      </c>
      <c r="H13" s="19">
        <v>6.5</v>
      </c>
      <c r="I13" s="27">
        <v>7</v>
      </c>
      <c r="J13" s="17">
        <v>7.5</v>
      </c>
      <c r="K13" s="20">
        <f>ROUND((J13*6+I13*4)/10,1)</f>
        <v>7.3</v>
      </c>
      <c r="L13" s="19" t="str">
        <f>IF(K13&gt;=8.5,"A",IF(K13&gt;=7,"B",IF(K13&gt;=5.5,"C",IF(K13&gt;=4,"D",IF(AND(K13&lt;4,K13&gt;=0),"F",IF(AND(F13="",I13="",J13=""),"I",IF(OR(F13&lt;&gt;"",I13&lt;&gt;"",J13&lt;&gt;""),"X","R")))))))</f>
        <v>B</v>
      </c>
      <c r="M13" s="21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 ĐẠT")</f>
        <v> ĐẠT</v>
      </c>
    </row>
    <row r="14" spans="1:15" s="4" customFormat="1" ht="21.75" customHeight="1">
      <c r="A14" s="16">
        <v>5</v>
      </c>
      <c r="B14" s="22" t="s">
        <v>48</v>
      </c>
      <c r="C14" s="25" t="s">
        <v>49</v>
      </c>
      <c r="D14" s="26" t="s">
        <v>50</v>
      </c>
      <c r="E14" s="24">
        <v>37291</v>
      </c>
      <c r="F14" s="17">
        <v>10</v>
      </c>
      <c r="G14" s="18">
        <v>5.5</v>
      </c>
      <c r="H14" s="19">
        <v>6.5</v>
      </c>
      <c r="I14" s="27">
        <v>6.875</v>
      </c>
      <c r="J14" s="17">
        <v>7</v>
      </c>
      <c r="K14" s="20">
        <f>ROUND((J14*6+I14*4)/10,1)</f>
        <v>7</v>
      </c>
      <c r="L14" s="19" t="str">
        <f>IF(K14&gt;=8.5,"A",IF(K14&gt;=7,"B",IF(K14&gt;=5.5,"C",IF(K14&gt;=4,"D",IF(AND(K14&lt;4,K14&gt;=0),"F",IF(AND(F14="",I14="",J14=""),"I",IF(OR(F14&lt;&gt;"",I14&lt;&gt;"",J14&lt;&gt;""),"X","R")))))))</f>
        <v>B</v>
      </c>
      <c r="M14" s="21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>IF(OR(K14&lt;4,J14&lt;=2),"KHÔNG ĐẠT"," ĐẠT")</f>
        <v> ĐẠT</v>
      </c>
    </row>
    <row r="15" spans="2:10" ht="21.75" customHeight="1">
      <c r="B15" s="34" t="s">
        <v>32</v>
      </c>
      <c r="C15" s="34"/>
      <c r="D15" s="34"/>
      <c r="E15" s="34"/>
      <c r="F15" s="12"/>
      <c r="G15" s="13"/>
      <c r="H15" s="13"/>
      <c r="I15" s="13"/>
      <c r="J15" s="13"/>
    </row>
    <row r="16" spans="2:14" ht="15.75">
      <c r="B16" s="14" t="s">
        <v>19</v>
      </c>
      <c r="C16"/>
      <c r="D16" s="14"/>
      <c r="E16" s="29" t="s">
        <v>15</v>
      </c>
      <c r="F16" s="29"/>
      <c r="G16" s="29"/>
      <c r="H16" s="29" t="s">
        <v>16</v>
      </c>
      <c r="I16" s="29"/>
      <c r="J16" s="29"/>
      <c r="K16" s="14"/>
      <c r="L16" s="29" t="s">
        <v>21</v>
      </c>
      <c r="M16" s="29"/>
      <c r="N16" s="29"/>
    </row>
    <row r="17" spans="3:14" ht="15.75">
      <c r="C17" s="35"/>
      <c r="D17" s="35"/>
      <c r="E17" s="35"/>
      <c r="F17" s="1"/>
      <c r="H17" s="34"/>
      <c r="I17" s="34"/>
      <c r="J17" s="34"/>
      <c r="K17" s="34"/>
      <c r="L17" s="34"/>
      <c r="M17" s="34"/>
      <c r="N17" s="34"/>
    </row>
    <row r="18" spans="3:6" ht="15.75">
      <c r="C18" s="15"/>
      <c r="F18" s="1"/>
    </row>
    <row r="19" ht="15.75">
      <c r="F19" s="1"/>
    </row>
    <row r="20" ht="15.75">
      <c r="F20" s="1"/>
    </row>
    <row r="21" spans="2:14" ht="15.75">
      <c r="B21" s="29" t="s">
        <v>25</v>
      </c>
      <c r="C21" s="29"/>
      <c r="D21" s="10"/>
      <c r="E21" s="29" t="s">
        <v>22</v>
      </c>
      <c r="F21" s="29"/>
      <c r="G21" s="29"/>
      <c r="H21" s="29" t="s">
        <v>23</v>
      </c>
      <c r="I21" s="29"/>
      <c r="J21" s="29"/>
      <c r="K21" s="10"/>
      <c r="L21" s="14" t="s">
        <v>24</v>
      </c>
      <c r="M21" s="14"/>
      <c r="N21" s="14"/>
    </row>
    <row r="22" spans="2:13" ht="15.75">
      <c r="B22" s="8"/>
      <c r="C22" s="8"/>
      <c r="D22" s="8"/>
      <c r="E22" s="8"/>
      <c r="F22" s="10"/>
      <c r="G22" s="8"/>
      <c r="H22" s="8"/>
      <c r="I22" s="8"/>
      <c r="J22" s="8"/>
      <c r="K22" s="8"/>
      <c r="L22" s="9"/>
      <c r="M22" s="9"/>
    </row>
  </sheetData>
  <sheetProtection/>
  <mergeCells count="27">
    <mergeCell ref="B21:C21"/>
    <mergeCell ref="E21:G21"/>
    <mergeCell ref="H21:J21"/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5:E15"/>
    <mergeCell ref="E16:G16"/>
    <mergeCell ref="H16:J16"/>
    <mergeCell ref="L16:N16"/>
    <mergeCell ref="C17:E17"/>
    <mergeCell ref="H17:J17"/>
    <mergeCell ref="K17:N17"/>
  </mergeCells>
  <printOptions/>
  <pageMargins left="0.34" right="0.1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5.8515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57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31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58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26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20</v>
      </c>
      <c r="H8" s="42"/>
      <c r="I8" s="43"/>
      <c r="J8" s="39" t="s">
        <v>18</v>
      </c>
      <c r="K8" s="41" t="s">
        <v>10</v>
      </c>
      <c r="L8" s="42"/>
      <c r="M8" s="43"/>
      <c r="N8" s="30" t="s">
        <v>14</v>
      </c>
      <c r="O8" s="31"/>
    </row>
    <row r="9" spans="1:15" s="4" customFormat="1" ht="40.5" customHeight="1">
      <c r="A9" s="37"/>
      <c r="B9" s="37"/>
      <c r="C9" s="37"/>
      <c r="D9" s="37"/>
      <c r="E9" s="37"/>
      <c r="F9" s="40"/>
      <c r="G9" s="3" t="s">
        <v>17</v>
      </c>
      <c r="H9" s="6" t="s">
        <v>8</v>
      </c>
      <c r="I9" s="3" t="s">
        <v>9</v>
      </c>
      <c r="J9" s="40"/>
      <c r="K9" s="3" t="s">
        <v>12</v>
      </c>
      <c r="L9" s="3" t="s">
        <v>6</v>
      </c>
      <c r="M9" s="3" t="s">
        <v>13</v>
      </c>
      <c r="N9" s="32"/>
      <c r="O9" s="33"/>
    </row>
    <row r="10" spans="1:15" s="4" customFormat="1" ht="21.75" customHeight="1">
      <c r="A10" s="16">
        <v>1</v>
      </c>
      <c r="B10" s="22" t="s">
        <v>33</v>
      </c>
      <c r="C10" s="25" t="s">
        <v>34</v>
      </c>
      <c r="D10" s="26" t="s">
        <v>35</v>
      </c>
      <c r="E10" s="23" t="s">
        <v>36</v>
      </c>
      <c r="F10" s="17">
        <v>10</v>
      </c>
      <c r="G10" s="18">
        <v>7</v>
      </c>
      <c r="H10" s="19">
        <v>7</v>
      </c>
      <c r="I10" s="18">
        <f>(H10+G10)/2</f>
        <v>7</v>
      </c>
      <c r="J10" s="17">
        <v>6.5</v>
      </c>
      <c r="K10" s="20">
        <f>ROUND((J10*7+I10*2+F10)/10,1)</f>
        <v>7</v>
      </c>
      <c r="L10" s="19" t="str">
        <f>IF(K10&gt;=8.5,"A",IF(K10&gt;=7,"B",IF(K10&gt;=5.5,"C",IF(K10&gt;=4,"D",IF(AND(K10&lt;4,K10&gt;=0),"F",IF(AND(F10="",I10="",J10=""),"I",IF(OR(F10&lt;&gt;"",I10&lt;&gt;"",J10&lt;&gt;""),"X","R")))))))</f>
        <v>B</v>
      </c>
      <c r="M10" s="21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21.75" customHeight="1">
      <c r="A11" s="16">
        <v>2</v>
      </c>
      <c r="B11" s="22" t="s">
        <v>37</v>
      </c>
      <c r="C11" s="25" t="s">
        <v>38</v>
      </c>
      <c r="D11" s="26" t="s">
        <v>39</v>
      </c>
      <c r="E11" s="23" t="s">
        <v>40</v>
      </c>
      <c r="F11" s="17">
        <v>10</v>
      </c>
      <c r="G11" s="18">
        <v>7</v>
      </c>
      <c r="H11" s="19">
        <v>7</v>
      </c>
      <c r="I11" s="18">
        <f>(H11+G11)/2</f>
        <v>7</v>
      </c>
      <c r="J11" s="17">
        <v>8.5</v>
      </c>
      <c r="K11" s="20">
        <f>ROUND((J11*7+I11*2+F11)/10,1)</f>
        <v>8.4</v>
      </c>
      <c r="L11" s="19" t="str">
        <f>IF(K11&gt;=8.5,"A",IF(K11&gt;=7,"B",IF(K11&gt;=5.5,"C",IF(K11&gt;=4,"D",IF(AND(K11&lt;4,K11&gt;=0),"F",IF(AND(F11="",I11="",J11=""),"I",IF(OR(F11&lt;&gt;"",I11&lt;&gt;"",J11&lt;&gt;""),"X","R")))))))</f>
        <v>B</v>
      </c>
      <c r="M11" s="21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 ĐẠT")</f>
        <v> ĐẠT</v>
      </c>
    </row>
    <row r="12" spans="1:15" s="4" customFormat="1" ht="21.75" customHeight="1">
      <c r="A12" s="16">
        <v>3</v>
      </c>
      <c r="B12" s="22" t="s">
        <v>41</v>
      </c>
      <c r="C12" s="25" t="s">
        <v>42</v>
      </c>
      <c r="D12" s="26" t="s">
        <v>43</v>
      </c>
      <c r="E12" s="23" t="s">
        <v>44</v>
      </c>
      <c r="F12" s="17">
        <v>10</v>
      </c>
      <c r="G12" s="18">
        <v>8</v>
      </c>
      <c r="H12" s="19">
        <v>8</v>
      </c>
      <c r="I12" s="18">
        <f>(H12+G12)/2</f>
        <v>8</v>
      </c>
      <c r="J12" s="17">
        <v>7</v>
      </c>
      <c r="K12" s="20">
        <f>ROUND((J12*7+I12*2+F12)/10,1)</f>
        <v>7.5</v>
      </c>
      <c r="L12" s="19" t="str">
        <f>IF(K12&gt;=8.5,"A",IF(K12&gt;=7,"B",IF(K12&gt;=5.5,"C",IF(K12&gt;=4,"D",IF(AND(K12&lt;4,K12&gt;=0),"F",IF(AND(F12="",I12="",J12=""),"I",IF(OR(F12&lt;&gt;"",I12&lt;&gt;"",J12&lt;&gt;""),"X","R")))))))</f>
        <v>B</v>
      </c>
      <c r="M12" s="21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 ĐẠT")</f>
        <v> ĐẠT</v>
      </c>
    </row>
    <row r="13" spans="1:15" s="4" customFormat="1" ht="21.75" customHeight="1">
      <c r="A13" s="16">
        <v>4</v>
      </c>
      <c r="B13" s="22" t="s">
        <v>45</v>
      </c>
      <c r="C13" s="25" t="s">
        <v>46</v>
      </c>
      <c r="D13" s="26" t="s">
        <v>47</v>
      </c>
      <c r="E13" s="24">
        <v>37517</v>
      </c>
      <c r="F13" s="17">
        <v>10</v>
      </c>
      <c r="G13" s="18">
        <v>7</v>
      </c>
      <c r="H13" s="19">
        <v>7</v>
      </c>
      <c r="I13" s="18">
        <f>(H13+G13)/2</f>
        <v>7</v>
      </c>
      <c r="J13" s="17">
        <v>7</v>
      </c>
      <c r="K13" s="20">
        <f>ROUND((J13*7+I13*2+F13)/10,1)</f>
        <v>7.3</v>
      </c>
      <c r="L13" s="19" t="str">
        <f>IF(K13&gt;=8.5,"A",IF(K13&gt;=7,"B",IF(K13&gt;=5.5,"C",IF(K13&gt;=4,"D",IF(AND(K13&lt;4,K13&gt;=0),"F",IF(AND(F13="",I13="",J13=""),"I",IF(OR(F13&lt;&gt;"",I13&lt;&gt;"",J13&lt;&gt;""),"X","R")))))))</f>
        <v>B</v>
      </c>
      <c r="M13" s="21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 ĐẠT")</f>
        <v> ĐẠT</v>
      </c>
    </row>
    <row r="14" spans="1:15" s="4" customFormat="1" ht="21.75" customHeight="1">
      <c r="A14" s="16">
        <v>5</v>
      </c>
      <c r="B14" s="22" t="s">
        <v>48</v>
      </c>
      <c r="C14" s="25" t="s">
        <v>49</v>
      </c>
      <c r="D14" s="26" t="s">
        <v>50</v>
      </c>
      <c r="E14" s="24">
        <v>37291</v>
      </c>
      <c r="F14" s="17">
        <v>9</v>
      </c>
      <c r="G14" s="18">
        <v>8</v>
      </c>
      <c r="H14" s="19">
        <v>7</v>
      </c>
      <c r="I14" s="18">
        <f>(H14+G14)/2</f>
        <v>7.5</v>
      </c>
      <c r="J14" s="17">
        <v>7</v>
      </c>
      <c r="K14" s="20">
        <f>ROUND((J14*7+I14*2+F14)/10,1)</f>
        <v>7.3</v>
      </c>
      <c r="L14" s="19" t="str">
        <f>IF(K14&gt;=8.5,"A",IF(K14&gt;=7,"B",IF(K14&gt;=5.5,"C",IF(K14&gt;=4,"D",IF(AND(K14&lt;4,K14&gt;=0),"F",IF(AND(F14="",I14="",J14=""),"I",IF(OR(F14&lt;&gt;"",I14&lt;&gt;"",J14&lt;&gt;""),"X","R")))))))</f>
        <v>B</v>
      </c>
      <c r="M14" s="21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>IF(OR(K14&lt;4,J14&lt;=2),"KHÔNG ĐẠT"," ĐẠT")</f>
        <v> ĐẠT</v>
      </c>
    </row>
    <row r="15" spans="2:10" ht="21.75" customHeight="1">
      <c r="B15" s="34" t="s">
        <v>32</v>
      </c>
      <c r="C15" s="34"/>
      <c r="D15" s="34"/>
      <c r="E15" s="34"/>
      <c r="F15" s="12"/>
      <c r="G15" s="13"/>
      <c r="H15" s="13"/>
      <c r="I15" s="13"/>
      <c r="J15" s="13"/>
    </row>
    <row r="16" spans="2:14" ht="15.75">
      <c r="B16" s="14" t="s">
        <v>19</v>
      </c>
      <c r="C16"/>
      <c r="D16" s="14"/>
      <c r="E16" s="29" t="s">
        <v>15</v>
      </c>
      <c r="F16" s="29"/>
      <c r="G16" s="29"/>
      <c r="H16" s="29" t="s">
        <v>16</v>
      </c>
      <c r="I16" s="29"/>
      <c r="J16" s="29"/>
      <c r="K16" s="14"/>
      <c r="L16" s="29" t="s">
        <v>21</v>
      </c>
      <c r="M16" s="29"/>
      <c r="N16" s="29"/>
    </row>
    <row r="17" spans="3:14" ht="15.75">
      <c r="C17" s="35"/>
      <c r="D17" s="35"/>
      <c r="E17" s="35"/>
      <c r="F17" s="1"/>
      <c r="H17" s="34"/>
      <c r="I17" s="34"/>
      <c r="J17" s="34"/>
      <c r="K17" s="34"/>
      <c r="L17" s="34"/>
      <c r="M17" s="34"/>
      <c r="N17" s="34"/>
    </row>
    <row r="18" spans="3:6" ht="15.75">
      <c r="C18" s="15"/>
      <c r="F18" s="1"/>
    </row>
    <row r="19" ht="15.75">
      <c r="F19" s="1"/>
    </row>
    <row r="20" ht="15.75">
      <c r="F20" s="1"/>
    </row>
    <row r="21" spans="2:14" ht="15.75">
      <c r="B21" s="29" t="s">
        <v>25</v>
      </c>
      <c r="C21" s="29"/>
      <c r="D21" s="10"/>
      <c r="E21" s="29" t="s">
        <v>22</v>
      </c>
      <c r="F21" s="29"/>
      <c r="G21" s="29"/>
      <c r="H21" s="29" t="s">
        <v>23</v>
      </c>
      <c r="I21" s="29"/>
      <c r="J21" s="29"/>
      <c r="K21" s="10"/>
      <c r="L21" s="14" t="s">
        <v>24</v>
      </c>
      <c r="M21" s="14"/>
      <c r="N21" s="14"/>
    </row>
    <row r="22" spans="2:13" ht="15.75">
      <c r="B22" s="8"/>
      <c r="C22" s="8"/>
      <c r="D22" s="8"/>
      <c r="E22" s="8"/>
      <c r="F22" s="10"/>
      <c r="G22" s="8"/>
      <c r="H22" s="8"/>
      <c r="I22" s="8"/>
      <c r="J22" s="8"/>
      <c r="K22" s="8"/>
      <c r="L22" s="9"/>
      <c r="M22" s="9"/>
    </row>
  </sheetData>
  <sheetProtection/>
  <mergeCells count="27">
    <mergeCell ref="B21:C21"/>
    <mergeCell ref="E21:G21"/>
    <mergeCell ref="H21:J21"/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5:E15"/>
    <mergeCell ref="E16:G16"/>
    <mergeCell ref="H16:J16"/>
    <mergeCell ref="L16:N16"/>
    <mergeCell ref="C17:E17"/>
    <mergeCell ref="H17:J17"/>
    <mergeCell ref="K17:N17"/>
  </mergeCells>
  <printOptions/>
  <pageMargins left="0.32" right="0.23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0.710937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57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31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59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60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28</v>
      </c>
      <c r="H8" s="42"/>
      <c r="I8" s="43"/>
      <c r="J8" s="39" t="s">
        <v>29</v>
      </c>
      <c r="K8" s="41" t="s">
        <v>10</v>
      </c>
      <c r="L8" s="42"/>
      <c r="M8" s="43"/>
      <c r="N8" s="30" t="s">
        <v>14</v>
      </c>
      <c r="O8" s="31"/>
    </row>
    <row r="9" spans="1:15" s="4" customFormat="1" ht="40.5" customHeight="1">
      <c r="A9" s="37"/>
      <c r="B9" s="37"/>
      <c r="C9" s="37"/>
      <c r="D9" s="37"/>
      <c r="E9" s="37"/>
      <c r="F9" s="40"/>
      <c r="G9" s="3" t="s">
        <v>17</v>
      </c>
      <c r="H9" s="6" t="s">
        <v>8</v>
      </c>
      <c r="I9" s="3" t="s">
        <v>9</v>
      </c>
      <c r="J9" s="40"/>
      <c r="K9" s="3" t="s">
        <v>12</v>
      </c>
      <c r="L9" s="3" t="s">
        <v>6</v>
      </c>
      <c r="M9" s="3" t="s">
        <v>13</v>
      </c>
      <c r="N9" s="32"/>
      <c r="O9" s="33"/>
    </row>
    <row r="10" spans="1:15" s="4" customFormat="1" ht="21.75" customHeight="1">
      <c r="A10" s="16">
        <v>1</v>
      </c>
      <c r="B10" s="22" t="s">
        <v>33</v>
      </c>
      <c r="C10" s="25" t="s">
        <v>34</v>
      </c>
      <c r="D10" s="26" t="s">
        <v>35</v>
      </c>
      <c r="E10" s="23" t="s">
        <v>36</v>
      </c>
      <c r="F10" s="17">
        <v>9</v>
      </c>
      <c r="G10" s="18">
        <v>7</v>
      </c>
      <c r="H10" s="19">
        <v>7</v>
      </c>
      <c r="I10" s="18">
        <f>(H10+G10)/2</f>
        <v>7</v>
      </c>
      <c r="J10" s="17">
        <v>7</v>
      </c>
      <c r="K10" s="20">
        <f>ROUND((J10*6+I10*3+F10)/10,1)</f>
        <v>7.2</v>
      </c>
      <c r="L10" s="19" t="str">
        <f>IF(K10&gt;=8.5,"A",IF(K10&gt;=7,"B",IF(K10&gt;=5.5,"C",IF(K10&gt;=4,"D",IF(AND(K10&lt;4,K10&gt;=0),"F",IF(AND(F10="",I10="",J10=""),"I",IF(OR(F10&lt;&gt;"",I10&lt;&gt;"",J10&lt;&gt;""),"X","R")))))))</f>
        <v>B</v>
      </c>
      <c r="M10" s="21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21.75" customHeight="1">
      <c r="A11" s="16">
        <v>2</v>
      </c>
      <c r="B11" s="22" t="s">
        <v>37</v>
      </c>
      <c r="C11" s="25" t="s">
        <v>38</v>
      </c>
      <c r="D11" s="26" t="s">
        <v>39</v>
      </c>
      <c r="E11" s="23" t="s">
        <v>40</v>
      </c>
      <c r="F11" s="17">
        <v>10</v>
      </c>
      <c r="G11" s="18">
        <v>8</v>
      </c>
      <c r="H11" s="19">
        <v>8</v>
      </c>
      <c r="I11" s="18">
        <f>(H11+G11)/2</f>
        <v>8</v>
      </c>
      <c r="J11" s="17">
        <v>7</v>
      </c>
      <c r="K11" s="20">
        <f>ROUND((J11*6+I11*3+F11)/10,1)</f>
        <v>7.6</v>
      </c>
      <c r="L11" s="19" t="str">
        <f>IF(K11&gt;=8.5,"A",IF(K11&gt;=7,"B",IF(K11&gt;=5.5,"C",IF(K11&gt;=4,"D",IF(AND(K11&lt;4,K11&gt;=0),"F",IF(AND(F11="",I11="",J11=""),"I",IF(OR(F11&lt;&gt;"",I11&lt;&gt;"",J11&lt;&gt;""),"X","R")))))))</f>
        <v>B</v>
      </c>
      <c r="M11" s="21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 ĐẠT")</f>
        <v> ĐẠT</v>
      </c>
    </row>
    <row r="12" spans="1:15" s="4" customFormat="1" ht="21.75" customHeight="1">
      <c r="A12" s="16">
        <v>3</v>
      </c>
      <c r="B12" s="22" t="s">
        <v>41</v>
      </c>
      <c r="C12" s="25" t="s">
        <v>42</v>
      </c>
      <c r="D12" s="26" t="s">
        <v>43</v>
      </c>
      <c r="E12" s="23" t="s">
        <v>44</v>
      </c>
      <c r="F12" s="17">
        <v>10</v>
      </c>
      <c r="G12" s="18">
        <v>8</v>
      </c>
      <c r="H12" s="19">
        <v>8</v>
      </c>
      <c r="I12" s="18">
        <f>(H12+G12)/2</f>
        <v>8</v>
      </c>
      <c r="J12" s="17">
        <v>7</v>
      </c>
      <c r="K12" s="20">
        <f>ROUND((J12*6+I12*3+F12)/10,1)</f>
        <v>7.6</v>
      </c>
      <c r="L12" s="19" t="str">
        <f>IF(K12&gt;=8.5,"A",IF(K12&gt;=7,"B",IF(K12&gt;=5.5,"C",IF(K12&gt;=4,"D",IF(AND(K12&lt;4,K12&gt;=0),"F",IF(AND(F12="",I12="",J12=""),"I",IF(OR(F12&lt;&gt;"",I12&lt;&gt;"",J12&lt;&gt;""),"X","R")))))))</f>
        <v>B</v>
      </c>
      <c r="M12" s="21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 ĐẠT")</f>
        <v> ĐẠT</v>
      </c>
    </row>
    <row r="13" spans="1:15" s="4" customFormat="1" ht="21.75" customHeight="1">
      <c r="A13" s="16">
        <v>4</v>
      </c>
      <c r="B13" s="22" t="s">
        <v>45</v>
      </c>
      <c r="C13" s="25" t="s">
        <v>46</v>
      </c>
      <c r="D13" s="26" t="s">
        <v>47</v>
      </c>
      <c r="E13" s="24">
        <v>37517</v>
      </c>
      <c r="F13" s="17">
        <v>10</v>
      </c>
      <c r="G13" s="18">
        <v>7</v>
      </c>
      <c r="H13" s="19">
        <v>7</v>
      </c>
      <c r="I13" s="18">
        <f>(H13+G13)/2</f>
        <v>7</v>
      </c>
      <c r="J13" s="17">
        <v>5</v>
      </c>
      <c r="K13" s="20">
        <f>ROUND((J13*6+I13*3+F13)/10,1)</f>
        <v>6.1</v>
      </c>
      <c r="L13" s="19" t="str">
        <f>IF(K13&gt;=8.5,"A",IF(K13&gt;=7,"B",IF(K13&gt;=5.5,"C",IF(K13&gt;=4,"D",IF(AND(K13&lt;4,K13&gt;=0),"F",IF(AND(F13="",I13="",J13=""),"I",IF(OR(F13&lt;&gt;"",I13&lt;&gt;"",J13&lt;&gt;""),"X","R")))))))</f>
        <v>C</v>
      </c>
      <c r="M13" s="21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>IF(OR(K13&lt;4,J13&lt;=2),"KHÔNG ĐẠT"," ĐẠT")</f>
        <v> ĐẠT</v>
      </c>
    </row>
    <row r="14" spans="1:15" s="4" customFormat="1" ht="21.75" customHeight="1">
      <c r="A14" s="16">
        <v>5</v>
      </c>
      <c r="B14" s="22" t="s">
        <v>48</v>
      </c>
      <c r="C14" s="25" t="s">
        <v>49</v>
      </c>
      <c r="D14" s="26" t="s">
        <v>50</v>
      </c>
      <c r="E14" s="24">
        <v>37291</v>
      </c>
      <c r="F14" s="17">
        <v>10</v>
      </c>
      <c r="G14" s="18">
        <v>7</v>
      </c>
      <c r="H14" s="19">
        <v>7</v>
      </c>
      <c r="I14" s="18">
        <f>(H14+G14)/2</f>
        <v>7</v>
      </c>
      <c r="J14" s="17">
        <v>7</v>
      </c>
      <c r="K14" s="20">
        <f>ROUND((J14*6+I14*3+F14)/10,1)</f>
        <v>7.3</v>
      </c>
      <c r="L14" s="19" t="str">
        <f>IF(K14&gt;=8.5,"A",IF(K14&gt;=7,"B",IF(K14&gt;=5.5,"C",IF(K14&gt;=4,"D",IF(AND(K14&lt;4,K14&gt;=0),"F",IF(AND(F14="",I14="",J14=""),"I",IF(OR(F14&lt;&gt;"",I14&lt;&gt;"",J14&lt;&gt;""),"X","R")))))))</f>
        <v>B</v>
      </c>
      <c r="M14" s="21">
        <f>IF(L14="A",4,IF(L14="B",3,IF(L14="C",2,IF(L14="D",1,0))))</f>
        <v>3</v>
      </c>
      <c r="N14" s="7" t="str">
        <f>IF(L14="A","GIỎI",IF(L14="B","KHÁ",IF(L14="C","TB",IF(L14="D","TB YẾU","KÉM"))))</f>
        <v>KHÁ</v>
      </c>
      <c r="O14" s="2" t="str">
        <f>IF(OR(K14&lt;4,J14&lt;=2),"KHÔNG ĐẠT"," ĐẠT")</f>
        <v> ĐẠT</v>
      </c>
    </row>
    <row r="15" spans="2:10" ht="21.75" customHeight="1">
      <c r="B15" s="34" t="s">
        <v>32</v>
      </c>
      <c r="C15" s="34"/>
      <c r="D15" s="34"/>
      <c r="E15" s="34"/>
      <c r="F15" s="12"/>
      <c r="G15" s="13"/>
      <c r="H15" s="13"/>
      <c r="I15" s="13"/>
      <c r="J15" s="13"/>
    </row>
    <row r="16" spans="2:14" ht="15.75">
      <c r="B16" s="14" t="s">
        <v>19</v>
      </c>
      <c r="C16"/>
      <c r="D16" s="14"/>
      <c r="E16" s="29" t="s">
        <v>15</v>
      </c>
      <c r="F16" s="29"/>
      <c r="G16" s="29"/>
      <c r="H16" s="29" t="s">
        <v>16</v>
      </c>
      <c r="I16" s="29"/>
      <c r="J16" s="29"/>
      <c r="K16" s="14"/>
      <c r="L16" s="29" t="s">
        <v>21</v>
      </c>
      <c r="M16" s="29"/>
      <c r="N16" s="29"/>
    </row>
    <row r="17" spans="3:14" ht="15.75">
      <c r="C17" s="35"/>
      <c r="D17" s="35"/>
      <c r="E17" s="35"/>
      <c r="F17" s="1"/>
      <c r="H17" s="34"/>
      <c r="I17" s="34"/>
      <c r="J17" s="34"/>
      <c r="K17" s="34"/>
      <c r="L17" s="34"/>
      <c r="M17" s="34"/>
      <c r="N17" s="34"/>
    </row>
    <row r="18" spans="3:6" ht="15.75">
      <c r="C18" s="15"/>
      <c r="F18" s="1"/>
    </row>
    <row r="19" ht="15.75">
      <c r="F19" s="1"/>
    </row>
    <row r="20" ht="15.75">
      <c r="F20" s="1"/>
    </row>
    <row r="21" spans="2:14" ht="15.75">
      <c r="B21" s="29" t="s">
        <v>25</v>
      </c>
      <c r="C21" s="29"/>
      <c r="D21" s="10"/>
      <c r="E21" s="29" t="s">
        <v>22</v>
      </c>
      <c r="F21" s="29"/>
      <c r="G21" s="29"/>
      <c r="H21" s="29" t="s">
        <v>23</v>
      </c>
      <c r="I21" s="29"/>
      <c r="J21" s="29"/>
      <c r="K21" s="10"/>
      <c r="L21" s="14" t="s">
        <v>24</v>
      </c>
      <c r="M21" s="14"/>
      <c r="N21" s="14"/>
    </row>
    <row r="22" spans="2:13" ht="15.75">
      <c r="B22" s="8"/>
      <c r="C22" s="8"/>
      <c r="D22" s="8"/>
      <c r="E22" s="8"/>
      <c r="F22" s="10"/>
      <c r="G22" s="8"/>
      <c r="H22" s="8"/>
      <c r="I22" s="8"/>
      <c r="J22" s="8"/>
      <c r="K22" s="8"/>
      <c r="L22" s="9"/>
      <c r="M22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7:N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1:C21"/>
    <mergeCell ref="E21:G21"/>
    <mergeCell ref="H21:J21"/>
    <mergeCell ref="N8:O9"/>
    <mergeCell ref="B15:E15"/>
    <mergeCell ref="E16:G16"/>
    <mergeCell ref="H16:J16"/>
    <mergeCell ref="L16:N16"/>
    <mergeCell ref="C17:E17"/>
    <mergeCell ref="H17:J17"/>
  </mergeCells>
  <printOptions/>
  <pageMargins left="0.46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6.57421875" style="1" customWidth="1"/>
    <col min="4" max="4" width="8.57421875" style="1" customWidth="1"/>
    <col min="5" max="5" width="11.28125" style="1" customWidth="1"/>
    <col min="6" max="6" width="10.8515625" style="1" customWidth="1"/>
    <col min="7" max="7" width="8.7109375" style="1" customWidth="1"/>
    <col min="8" max="8" width="6.00390625" style="5" customWidth="1"/>
    <col min="9" max="9" width="7.7109375" style="5" customWidth="1"/>
    <col min="10" max="10" width="11.8515625" style="1" customWidth="1"/>
    <col min="11" max="11" width="11.28125" style="1" customWidth="1"/>
    <col min="12" max="16384" width="9.140625" style="1" customWidth="1"/>
  </cols>
  <sheetData>
    <row r="1" spans="1:10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</row>
    <row r="2" spans="1:10" ht="19.5" customHeight="1">
      <c r="A2" s="45" t="s">
        <v>2</v>
      </c>
      <c r="B2" s="45"/>
      <c r="C2" s="45"/>
      <c r="D2" s="45"/>
      <c r="E2" s="29" t="s">
        <v>30</v>
      </c>
      <c r="F2" s="29"/>
      <c r="G2" s="29"/>
      <c r="H2" s="29"/>
      <c r="I2" s="29"/>
      <c r="J2" s="29"/>
    </row>
    <row r="3" spans="5:10" ht="20.25" customHeight="1">
      <c r="E3" s="35" t="s">
        <v>57</v>
      </c>
      <c r="F3" s="35"/>
      <c r="G3" s="35"/>
      <c r="H3" s="35"/>
      <c r="I3" s="35"/>
      <c r="J3" s="35"/>
    </row>
    <row r="4" spans="5:10" ht="18.75" customHeight="1">
      <c r="E4" s="29" t="s">
        <v>31</v>
      </c>
      <c r="F4" s="29"/>
      <c r="G4" s="29"/>
      <c r="H4" s="29"/>
      <c r="I4" s="29"/>
      <c r="J4" s="29"/>
    </row>
    <row r="5" spans="5:10" ht="18.75" customHeight="1">
      <c r="E5" s="36" t="s">
        <v>61</v>
      </c>
      <c r="F5" s="36"/>
      <c r="G5" s="36"/>
      <c r="H5" s="36"/>
      <c r="I5" s="36"/>
      <c r="J5" s="36"/>
    </row>
    <row r="6" spans="5:10" ht="15.75" customHeight="1">
      <c r="E6" s="36" t="s">
        <v>62</v>
      </c>
      <c r="F6" s="36"/>
      <c r="G6" s="36"/>
      <c r="H6" s="36"/>
      <c r="I6" s="36"/>
      <c r="J6" s="36"/>
    </row>
    <row r="7" ht="10.5" customHeight="1"/>
    <row r="8" spans="1:11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63</v>
      </c>
      <c r="G8" s="41" t="s">
        <v>10</v>
      </c>
      <c r="H8" s="42"/>
      <c r="I8" s="43"/>
      <c r="J8" s="30" t="s">
        <v>14</v>
      </c>
      <c r="K8" s="31"/>
    </row>
    <row r="9" spans="1:11" s="4" customFormat="1" ht="40.5" customHeight="1">
      <c r="A9" s="37"/>
      <c r="B9" s="37"/>
      <c r="C9" s="37"/>
      <c r="D9" s="37"/>
      <c r="E9" s="37"/>
      <c r="F9" s="40"/>
      <c r="G9" s="3" t="s">
        <v>12</v>
      </c>
      <c r="H9" s="3" t="s">
        <v>6</v>
      </c>
      <c r="I9" s="3" t="s">
        <v>13</v>
      </c>
      <c r="J9" s="32"/>
      <c r="K9" s="33"/>
    </row>
    <row r="10" spans="1:11" s="4" customFormat="1" ht="21.75" customHeight="1">
      <c r="A10" s="16">
        <v>1</v>
      </c>
      <c r="B10" s="22" t="s">
        <v>33</v>
      </c>
      <c r="C10" s="25" t="s">
        <v>34</v>
      </c>
      <c r="D10" s="26" t="s">
        <v>35</v>
      </c>
      <c r="E10" s="23" t="s">
        <v>36</v>
      </c>
      <c r="F10" s="17">
        <v>8.5</v>
      </c>
      <c r="G10" s="20">
        <f>F10</f>
        <v>8.5</v>
      </c>
      <c r="H10" s="19" t="str">
        <f>IF(G10&gt;=8.5,"A",IF(G10&gt;=7,"B",IF(G10&gt;=5.5,"C",IF(G10&gt;=4,"D",IF(AND(G10&lt;4,G10&gt;=0),"F",IF(AND(#REF!="",#REF!="",F10=""),"I",IF(OR(#REF!&lt;&gt;"",#REF!&lt;&gt;"",F10&lt;&gt;""),"X","R")))))))</f>
        <v>A</v>
      </c>
      <c r="I10" s="21">
        <f>IF(H10="A",4,IF(H10="B",3,IF(H10="C",2,IF(H10="D",1,0))))</f>
        <v>4</v>
      </c>
      <c r="J10" s="7" t="str">
        <f>IF(H10="A","GIỎI",IF(H10="B","KHÁ",IF(H10="C","TB",IF(H10="D","TB YẾU","KÉM"))))</f>
        <v>GIỎI</v>
      </c>
      <c r="K10" s="2" t="str">
        <f>IF(OR(G10&lt;4,F10&lt;=2),"KHÔNG ĐẠT"," ĐẠT")</f>
        <v> ĐẠT</v>
      </c>
    </row>
    <row r="11" spans="1:11" s="4" customFormat="1" ht="21.75" customHeight="1">
      <c r="A11" s="16">
        <v>2</v>
      </c>
      <c r="B11" s="22" t="s">
        <v>37</v>
      </c>
      <c r="C11" s="25" t="s">
        <v>38</v>
      </c>
      <c r="D11" s="26" t="s">
        <v>39</v>
      </c>
      <c r="E11" s="23" t="s">
        <v>40</v>
      </c>
      <c r="F11" s="17">
        <v>8.8</v>
      </c>
      <c r="G11" s="20">
        <f>F11</f>
        <v>8.8</v>
      </c>
      <c r="H11" s="19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21">
        <f>IF(H11="A",4,IF(H11="B",3,IF(H11="C",2,IF(H11="D",1,0))))</f>
        <v>4</v>
      </c>
      <c r="J11" s="7" t="str">
        <f>IF(H11="A","GIỎI",IF(H11="B","KHÁ",IF(H11="C","TB",IF(H11="D","TB YẾU","KÉM"))))</f>
        <v>GIỎI</v>
      </c>
      <c r="K11" s="2" t="str">
        <f>IF(OR(G11&lt;4,F11&lt;=2),"KHÔNG ĐẠT"," ĐẠT")</f>
        <v> ĐẠT</v>
      </c>
    </row>
    <row r="12" spans="1:11" s="4" customFormat="1" ht="21.75" customHeight="1">
      <c r="A12" s="16">
        <v>3</v>
      </c>
      <c r="B12" s="22" t="s">
        <v>41</v>
      </c>
      <c r="C12" s="25" t="s">
        <v>42</v>
      </c>
      <c r="D12" s="26" t="s">
        <v>43</v>
      </c>
      <c r="E12" s="23" t="s">
        <v>44</v>
      </c>
      <c r="F12" s="17">
        <v>9</v>
      </c>
      <c r="G12" s="20">
        <f>F12</f>
        <v>9</v>
      </c>
      <c r="H12" s="19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21">
        <f>IF(H12="A",4,IF(H12="B",3,IF(H12="C",2,IF(H12="D",1,0))))</f>
        <v>4</v>
      </c>
      <c r="J12" s="7" t="str">
        <f>IF(H12="A","GIỎI",IF(H12="B","KHÁ",IF(H12="C","TB",IF(H12="D","TB YẾU","KÉM"))))</f>
        <v>GIỎI</v>
      </c>
      <c r="K12" s="2" t="str">
        <f>IF(OR(G12&lt;4,F12&lt;=2),"KHÔNG ĐẠT"," ĐẠT")</f>
        <v> ĐẠT</v>
      </c>
    </row>
    <row r="13" spans="1:11" s="4" customFormat="1" ht="21.75" customHeight="1">
      <c r="A13" s="16">
        <v>4</v>
      </c>
      <c r="B13" s="22" t="s">
        <v>45</v>
      </c>
      <c r="C13" s="25" t="s">
        <v>46</v>
      </c>
      <c r="D13" s="26" t="s">
        <v>47</v>
      </c>
      <c r="E13" s="24">
        <v>37517</v>
      </c>
      <c r="F13" s="17">
        <v>8</v>
      </c>
      <c r="G13" s="20">
        <f>F13</f>
        <v>8</v>
      </c>
      <c r="H13" s="19" t="str">
        <f>IF(G13&gt;=8.5,"A",IF(G13&gt;=7,"B",IF(G13&gt;=5.5,"C",IF(G13&gt;=4,"D",IF(AND(G13&lt;4,G13&gt;=0),"F",IF(AND(#REF!="",#REF!="",F13=""),"I",IF(OR(#REF!&lt;&gt;"",#REF!&lt;&gt;"",F13&lt;&gt;""),"X","R")))))))</f>
        <v>B</v>
      </c>
      <c r="I13" s="21">
        <f>IF(H13="A",4,IF(H13="B",3,IF(H13="C",2,IF(H13="D",1,0))))</f>
        <v>3</v>
      </c>
      <c r="J13" s="7" t="str">
        <f>IF(H13="A","GIỎI",IF(H13="B","KHÁ",IF(H13="C","TB",IF(H13="D","TB YẾU","KÉM"))))</f>
        <v>KHÁ</v>
      </c>
      <c r="K13" s="2" t="str">
        <f>IF(OR(G13&lt;4,F13&lt;=2),"KHÔNG ĐẠT"," ĐẠT")</f>
        <v> ĐẠT</v>
      </c>
    </row>
    <row r="14" spans="1:11" s="4" customFormat="1" ht="21.75" customHeight="1">
      <c r="A14" s="16">
        <v>5</v>
      </c>
      <c r="B14" s="22" t="s">
        <v>48</v>
      </c>
      <c r="C14" s="25" t="s">
        <v>49</v>
      </c>
      <c r="D14" s="26" t="s">
        <v>50</v>
      </c>
      <c r="E14" s="24">
        <v>37291</v>
      </c>
      <c r="F14" s="17">
        <v>8.5</v>
      </c>
      <c r="G14" s="20">
        <f>F14</f>
        <v>8.5</v>
      </c>
      <c r="H14" s="19" t="str">
        <f>IF(G14&gt;=8.5,"A",IF(G14&gt;=7,"B",IF(G14&gt;=5.5,"C",IF(G14&gt;=4,"D",IF(AND(G14&lt;4,G14&gt;=0),"F",IF(AND(#REF!="",#REF!="",F14=""),"I",IF(OR(#REF!&lt;&gt;"",#REF!&lt;&gt;"",F14&lt;&gt;""),"X","R")))))))</f>
        <v>A</v>
      </c>
      <c r="I14" s="21">
        <f>IF(H14="A",4,IF(H14="B",3,IF(H14="C",2,IF(H14="D",1,0))))</f>
        <v>4</v>
      </c>
      <c r="J14" s="7" t="str">
        <f>IF(H14="A","GIỎI",IF(H14="B","KHÁ",IF(H14="C","TB",IF(H14="D","TB YẾU","KÉM"))))</f>
        <v>GIỎI</v>
      </c>
      <c r="K14" s="2" t="str">
        <f>IF(OR(G14&lt;4,F14&lt;=2),"KHÔNG ĐẠT"," ĐẠT")</f>
        <v> ĐẠT</v>
      </c>
    </row>
    <row r="15" spans="2:6" ht="21.75" customHeight="1">
      <c r="B15" s="34" t="s">
        <v>32</v>
      </c>
      <c r="C15" s="34"/>
      <c r="D15" s="34"/>
      <c r="E15" s="34"/>
      <c r="F15" s="13"/>
    </row>
    <row r="16" spans="2:11" ht="15.75">
      <c r="B16" s="14" t="s">
        <v>19</v>
      </c>
      <c r="C16"/>
      <c r="D16" s="14"/>
      <c r="E16" s="10" t="s">
        <v>15</v>
      </c>
      <c r="F16" s="10"/>
      <c r="G16" s="29" t="s">
        <v>16</v>
      </c>
      <c r="H16" s="29"/>
      <c r="I16" s="29"/>
      <c r="J16" s="29" t="s">
        <v>21</v>
      </c>
      <c r="K16" s="29"/>
    </row>
    <row r="17" spans="3:10" ht="15.75">
      <c r="C17" s="35"/>
      <c r="D17" s="35"/>
      <c r="E17" s="35"/>
      <c r="F17" s="28"/>
      <c r="G17" s="34"/>
      <c r="H17" s="34"/>
      <c r="I17" s="34"/>
      <c r="J17" s="34"/>
    </row>
    <row r="18" ht="15.75">
      <c r="C18" s="15"/>
    </row>
    <row r="21" spans="2:10" ht="15.75">
      <c r="B21" s="29" t="s">
        <v>25</v>
      </c>
      <c r="C21" s="29"/>
      <c r="D21" s="10"/>
      <c r="E21" s="10" t="s">
        <v>22</v>
      </c>
      <c r="F21" s="10"/>
      <c r="G21" s="29" t="s">
        <v>23</v>
      </c>
      <c r="H21" s="29"/>
      <c r="I21" s="29"/>
      <c r="J21" s="14" t="s">
        <v>24</v>
      </c>
    </row>
    <row r="22" spans="2:9" ht="15.75">
      <c r="B22" s="8"/>
      <c r="C22" s="8"/>
      <c r="D22" s="8"/>
      <c r="E22" s="8"/>
      <c r="F22" s="8"/>
      <c r="G22" s="8"/>
      <c r="H22" s="9"/>
      <c r="I22" s="9"/>
    </row>
  </sheetData>
  <sheetProtection/>
  <mergeCells count="22">
    <mergeCell ref="A1:D1"/>
    <mergeCell ref="E1:J1"/>
    <mergeCell ref="A2:D2"/>
    <mergeCell ref="E2:J2"/>
    <mergeCell ref="E3:J3"/>
    <mergeCell ref="E4:J4"/>
    <mergeCell ref="E5:J5"/>
    <mergeCell ref="E6:J6"/>
    <mergeCell ref="A8:A9"/>
    <mergeCell ref="B8:B9"/>
    <mergeCell ref="C8:D9"/>
    <mergeCell ref="E8:E9"/>
    <mergeCell ref="F8:F9"/>
    <mergeCell ref="G8:I8"/>
    <mergeCell ref="B21:C21"/>
    <mergeCell ref="J16:K16"/>
    <mergeCell ref="G21:I21"/>
    <mergeCell ref="G16:I16"/>
    <mergeCell ref="J8:K9"/>
    <mergeCell ref="B15:E15"/>
    <mergeCell ref="C17:E17"/>
    <mergeCell ref="G17:J1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0.710937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28125" style="1" customWidth="1"/>
    <col min="16" max="16384" width="9.140625" style="1" customWidth="1"/>
  </cols>
  <sheetData>
    <row r="1" spans="1:14" ht="15.75">
      <c r="A1" s="44" t="s">
        <v>1</v>
      </c>
      <c r="B1" s="44"/>
      <c r="C1" s="44"/>
      <c r="D1" s="44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45" t="s">
        <v>2</v>
      </c>
      <c r="B2" s="45"/>
      <c r="C2" s="45"/>
      <c r="D2" s="45"/>
      <c r="E2" s="29" t="s">
        <v>30</v>
      </c>
      <c r="F2" s="29"/>
      <c r="G2" s="29"/>
      <c r="H2" s="29"/>
      <c r="I2" s="29"/>
      <c r="J2" s="29"/>
      <c r="K2" s="29"/>
      <c r="L2" s="29"/>
      <c r="M2" s="29"/>
      <c r="N2" s="29"/>
    </row>
    <row r="3" spans="5:14" ht="20.25" customHeight="1">
      <c r="E3" s="35" t="s">
        <v>57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29" t="s">
        <v>31</v>
      </c>
      <c r="F4" s="29"/>
      <c r="G4" s="29"/>
      <c r="H4" s="29"/>
      <c r="I4" s="29"/>
      <c r="J4" s="29"/>
      <c r="K4" s="29"/>
      <c r="L4" s="29"/>
      <c r="M4" s="29"/>
      <c r="N4" s="29"/>
    </row>
    <row r="5" spans="5:14" ht="18.75" customHeight="1">
      <c r="E5" s="36" t="s">
        <v>64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65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4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39" t="s">
        <v>11</v>
      </c>
      <c r="G8" s="41" t="s">
        <v>28</v>
      </c>
      <c r="H8" s="42"/>
      <c r="I8" s="43"/>
      <c r="J8" s="39" t="s">
        <v>29</v>
      </c>
      <c r="K8" s="41" t="s">
        <v>10</v>
      </c>
      <c r="L8" s="42"/>
      <c r="M8" s="43"/>
      <c r="N8" s="30" t="s">
        <v>14</v>
      </c>
      <c r="O8" s="31"/>
    </row>
    <row r="9" spans="1:15" s="4" customFormat="1" ht="40.5" customHeight="1">
      <c r="A9" s="37"/>
      <c r="B9" s="37"/>
      <c r="C9" s="37"/>
      <c r="D9" s="37"/>
      <c r="E9" s="37"/>
      <c r="F9" s="40"/>
      <c r="G9" s="3" t="s">
        <v>17</v>
      </c>
      <c r="H9" s="6" t="s">
        <v>8</v>
      </c>
      <c r="I9" s="3" t="s">
        <v>9</v>
      </c>
      <c r="J9" s="40"/>
      <c r="K9" s="3" t="s">
        <v>12</v>
      </c>
      <c r="L9" s="3" t="s">
        <v>6</v>
      </c>
      <c r="M9" s="3" t="s">
        <v>13</v>
      </c>
      <c r="N9" s="32"/>
      <c r="O9" s="33"/>
    </row>
    <row r="10" spans="1:15" s="4" customFormat="1" ht="21.75" customHeight="1">
      <c r="A10" s="16">
        <v>1</v>
      </c>
      <c r="B10" s="22" t="s">
        <v>33</v>
      </c>
      <c r="C10" s="25" t="s">
        <v>34</v>
      </c>
      <c r="D10" s="26" t="s">
        <v>35</v>
      </c>
      <c r="E10" s="23" t="s">
        <v>36</v>
      </c>
      <c r="F10" s="17">
        <v>8</v>
      </c>
      <c r="G10" s="18">
        <v>6</v>
      </c>
      <c r="H10" s="19"/>
      <c r="I10" s="18">
        <f>G10</f>
        <v>6</v>
      </c>
      <c r="J10" s="17">
        <v>2</v>
      </c>
      <c r="K10" s="20">
        <f>ROUND((J10*6+I10*3+F10)/10,1)</f>
        <v>3.8</v>
      </c>
      <c r="L10" s="19" t="str">
        <f>IF(K10&gt;=8.5,"A",IF(K10&gt;=7,"B",IF(K10&gt;=5.5,"C",IF(K10&gt;=4,"D",IF(AND(K10&lt;4,K10&gt;=0),"F",IF(AND(F10="",I10="",J10=""),"I",IF(OR(F10&lt;&gt;"",I10&lt;&gt;"",J10&lt;&gt;""),"X","R")))))))</f>
        <v>F</v>
      </c>
      <c r="M10" s="21">
        <f>IF(L10="A",4,IF(L10="B",3,IF(L10="C",2,IF(L10="D",1,0))))</f>
        <v>0</v>
      </c>
      <c r="N10" s="7" t="str">
        <f>IF(L10="A","GIỎI",IF(L10="B","KHÁ",IF(L10="C","TB",IF(L10="D","TB YẾU","KÉM"))))</f>
        <v>KÉM</v>
      </c>
      <c r="O10" s="2" t="str">
        <f>IF(OR(K10&lt;4,J10&lt;=2),"KHÔNG ĐẠT"," ĐẠT")</f>
        <v>KHÔNG ĐẠT</v>
      </c>
    </row>
    <row r="11" spans="1:15" s="4" customFormat="1" ht="21.75" customHeight="1">
      <c r="A11" s="16">
        <v>2</v>
      </c>
      <c r="B11" s="22" t="s">
        <v>37</v>
      </c>
      <c r="C11" s="25" t="s">
        <v>38</v>
      </c>
      <c r="D11" s="26" t="s">
        <v>39</v>
      </c>
      <c r="E11" s="23" t="s">
        <v>40</v>
      </c>
      <c r="F11" s="17">
        <v>9</v>
      </c>
      <c r="G11" s="18">
        <v>6</v>
      </c>
      <c r="H11" s="19"/>
      <c r="I11" s="18">
        <f>G11</f>
        <v>6</v>
      </c>
      <c r="J11" s="17">
        <v>5</v>
      </c>
      <c r="K11" s="20">
        <f>ROUND((J11*6+I11*3+F11)/10,1)</f>
        <v>5.7</v>
      </c>
      <c r="L11" s="19" t="str">
        <f>IF(K11&gt;=8.5,"A",IF(K11&gt;=7,"B",IF(K11&gt;=5.5,"C",IF(K11&gt;=4,"D",IF(AND(K11&lt;4,K11&gt;=0),"F",IF(AND(F11="",I11="",J11=""),"I",IF(OR(F11&lt;&gt;"",I11&lt;&gt;"",J11&lt;&gt;""),"X","R")))))))</f>
        <v>C</v>
      </c>
      <c r="M11" s="21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 ĐẠT")</f>
        <v> ĐẠT</v>
      </c>
    </row>
    <row r="12" spans="1:15" s="4" customFormat="1" ht="21.75" customHeight="1">
      <c r="A12" s="16">
        <v>3</v>
      </c>
      <c r="B12" s="22" t="s">
        <v>41</v>
      </c>
      <c r="C12" s="25" t="s">
        <v>42</v>
      </c>
      <c r="D12" s="26" t="s">
        <v>43</v>
      </c>
      <c r="E12" s="23" t="s">
        <v>44</v>
      </c>
      <c r="F12" s="17">
        <v>8.5</v>
      </c>
      <c r="G12" s="18">
        <v>6</v>
      </c>
      <c r="H12" s="19"/>
      <c r="I12" s="18">
        <f>G12</f>
        <v>6</v>
      </c>
      <c r="J12" s="17">
        <v>3</v>
      </c>
      <c r="K12" s="20">
        <f>ROUND((J12*6+I12*3+F12)/10,1)</f>
        <v>4.5</v>
      </c>
      <c r="L12" s="19" t="str">
        <f>IF(K12&gt;=8.5,"A",IF(K12&gt;=7,"B",IF(K12&gt;=5.5,"C",IF(K12&gt;=4,"D",IF(AND(K12&lt;4,K12&gt;=0),"F",IF(AND(F12="",I12="",J12=""),"I",IF(OR(F12&lt;&gt;"",I12&lt;&gt;"",J12&lt;&gt;""),"X","R")))))))</f>
        <v>D</v>
      </c>
      <c r="M12" s="21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 ĐẠT")</f>
        <v> ĐẠT</v>
      </c>
    </row>
    <row r="13" spans="1:15" s="4" customFormat="1" ht="21.75" customHeight="1">
      <c r="A13" s="16">
        <v>4</v>
      </c>
      <c r="B13" s="22" t="s">
        <v>45</v>
      </c>
      <c r="C13" s="25" t="s">
        <v>46</v>
      </c>
      <c r="D13" s="26" t="s">
        <v>47</v>
      </c>
      <c r="E13" s="24">
        <v>37517</v>
      </c>
      <c r="F13" s="17">
        <v>8.5</v>
      </c>
      <c r="G13" s="18">
        <v>6</v>
      </c>
      <c r="H13" s="19"/>
      <c r="I13" s="18">
        <f>G13</f>
        <v>6</v>
      </c>
      <c r="J13" s="17">
        <v>3</v>
      </c>
      <c r="K13" s="20">
        <f>ROUND((J13*6+I13*3+F13)/10,1)</f>
        <v>4.5</v>
      </c>
      <c r="L13" s="19" t="str">
        <f>IF(K13&gt;=8.5,"A",IF(K13&gt;=7,"B",IF(K13&gt;=5.5,"C",IF(K13&gt;=4,"D",IF(AND(K13&lt;4,K13&gt;=0),"F",IF(AND(F13="",I13="",J13=""),"I",IF(OR(F13&lt;&gt;"",I13&lt;&gt;"",J13&lt;&gt;""),"X","R")))))))</f>
        <v>D</v>
      </c>
      <c r="M13" s="21">
        <f>IF(L13="A",4,IF(L13="B",3,IF(L13="C",2,IF(L13="D",1,0))))</f>
        <v>1</v>
      </c>
      <c r="N13" s="7" t="str">
        <f>IF(L13="A","GIỎI",IF(L13="B","KHÁ",IF(L13="C","TB",IF(L13="D","TB YẾU","KÉM"))))</f>
        <v>TB YẾU</v>
      </c>
      <c r="O13" s="2" t="str">
        <f>IF(OR(K13&lt;4,J13&lt;=2),"KHÔNG ĐẠT"," ĐẠT")</f>
        <v> ĐẠT</v>
      </c>
    </row>
    <row r="14" spans="1:15" s="4" customFormat="1" ht="21.75" customHeight="1">
      <c r="A14" s="16">
        <v>5</v>
      </c>
      <c r="B14" s="22" t="s">
        <v>48</v>
      </c>
      <c r="C14" s="25" t="s">
        <v>49</v>
      </c>
      <c r="D14" s="26" t="s">
        <v>50</v>
      </c>
      <c r="E14" s="24">
        <v>37291</v>
      </c>
      <c r="F14" s="17">
        <v>8</v>
      </c>
      <c r="G14" s="18">
        <v>6</v>
      </c>
      <c r="H14" s="19"/>
      <c r="I14" s="18">
        <f>G14</f>
        <v>6</v>
      </c>
      <c r="J14" s="17">
        <v>1.5</v>
      </c>
      <c r="K14" s="20">
        <f>ROUND((J14*6+I14*3+F14)/10,1)</f>
        <v>3.5</v>
      </c>
      <c r="L14" s="19" t="str">
        <f>IF(K14&gt;=8.5,"A",IF(K14&gt;=7,"B",IF(K14&gt;=5.5,"C",IF(K14&gt;=4,"D",IF(AND(K14&lt;4,K14&gt;=0),"F",IF(AND(F14="",I14="",J14=""),"I",IF(OR(F14&lt;&gt;"",I14&lt;&gt;"",J14&lt;&gt;""),"X","R")))))))</f>
        <v>F</v>
      </c>
      <c r="M14" s="21">
        <f>IF(L14="A",4,IF(L14="B",3,IF(L14="C",2,IF(L14="D",1,0))))</f>
        <v>0</v>
      </c>
      <c r="N14" s="7" t="str">
        <f>IF(L14="A","GIỎI",IF(L14="B","KHÁ",IF(L14="C","TB",IF(L14="D","TB YẾU","KÉM"))))</f>
        <v>KÉM</v>
      </c>
      <c r="O14" s="2" t="str">
        <f>IF(OR(K14&lt;4,J14&lt;=2),"KHÔNG ĐẠT"," ĐẠT")</f>
        <v>KHÔNG ĐẠT</v>
      </c>
    </row>
    <row r="15" spans="2:10" ht="21.75" customHeight="1">
      <c r="B15" s="34" t="s">
        <v>32</v>
      </c>
      <c r="C15" s="34"/>
      <c r="D15" s="34"/>
      <c r="E15" s="34"/>
      <c r="F15" s="12"/>
      <c r="G15" s="13"/>
      <c r="H15" s="13"/>
      <c r="I15" s="13"/>
      <c r="J15" s="13"/>
    </row>
    <row r="16" spans="2:14" ht="15.75">
      <c r="B16" s="14" t="s">
        <v>19</v>
      </c>
      <c r="C16"/>
      <c r="D16" s="14"/>
      <c r="E16" s="29" t="s">
        <v>15</v>
      </c>
      <c r="F16" s="29"/>
      <c r="G16" s="29"/>
      <c r="H16" s="29" t="s">
        <v>16</v>
      </c>
      <c r="I16" s="29"/>
      <c r="J16" s="29"/>
      <c r="K16" s="14"/>
      <c r="L16" s="29" t="s">
        <v>21</v>
      </c>
      <c r="M16" s="29"/>
      <c r="N16" s="29"/>
    </row>
    <row r="17" spans="3:14" ht="15.75">
      <c r="C17" s="35"/>
      <c r="D17" s="35"/>
      <c r="E17" s="35"/>
      <c r="F17" s="1"/>
      <c r="H17" s="34"/>
      <c r="I17" s="34"/>
      <c r="J17" s="34"/>
      <c r="K17" s="34"/>
      <c r="L17" s="34"/>
      <c r="M17" s="34"/>
      <c r="N17" s="34"/>
    </row>
    <row r="18" spans="3:6" ht="15.75">
      <c r="C18" s="15"/>
      <c r="F18" s="1"/>
    </row>
    <row r="19" ht="15.75">
      <c r="F19" s="1"/>
    </row>
    <row r="20" ht="15.75">
      <c r="F20" s="1"/>
    </row>
    <row r="21" spans="2:14" ht="15.75">
      <c r="B21" s="29" t="s">
        <v>25</v>
      </c>
      <c r="C21" s="29"/>
      <c r="D21" s="10"/>
      <c r="E21" s="29" t="s">
        <v>22</v>
      </c>
      <c r="F21" s="29"/>
      <c r="G21" s="29"/>
      <c r="H21" s="29" t="s">
        <v>23</v>
      </c>
      <c r="I21" s="29"/>
      <c r="J21" s="29"/>
      <c r="K21" s="10"/>
      <c r="L21" s="14" t="s">
        <v>24</v>
      </c>
      <c r="M21" s="14"/>
      <c r="N21" s="14"/>
    </row>
    <row r="22" spans="2:13" ht="15.75">
      <c r="B22" s="8"/>
      <c r="C22" s="8"/>
      <c r="D22" s="8"/>
      <c r="E22" s="8"/>
      <c r="F22" s="10"/>
      <c r="G22" s="8"/>
      <c r="H22" s="8"/>
      <c r="I22" s="8"/>
      <c r="J22" s="8"/>
      <c r="K22" s="8"/>
      <c r="L22" s="9"/>
      <c r="M22" s="9"/>
    </row>
  </sheetData>
  <sheetProtection/>
  <mergeCells count="27">
    <mergeCell ref="B21:C21"/>
    <mergeCell ref="E21:G21"/>
    <mergeCell ref="H21:J21"/>
    <mergeCell ref="N8:O9"/>
    <mergeCell ref="B15:E15"/>
    <mergeCell ref="E16:G16"/>
    <mergeCell ref="H16:J16"/>
    <mergeCell ref="L16:N16"/>
    <mergeCell ref="C17:E17"/>
    <mergeCell ref="H17:J17"/>
    <mergeCell ref="K17:N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2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2021-03-05T04:40:50Z</cp:lastPrinted>
  <dcterms:created xsi:type="dcterms:W3CDTF">2009-09-21T02:41:34Z</dcterms:created>
  <dcterms:modified xsi:type="dcterms:W3CDTF">2021-03-05T04:40:55Z</dcterms:modified>
  <cp:category/>
  <cp:version/>
  <cp:contentType/>
  <cp:contentStatus/>
</cp:coreProperties>
</file>