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00" activeTab="4"/>
  </bookViews>
  <sheets>
    <sheet name="MHT trong KTXD" sheetId="1" r:id="rId1"/>
    <sheet name="TACNXD" sheetId="2" r:id="rId2"/>
    <sheet name="KCBTCT" sheetId="3" r:id="rId3"/>
    <sheet name="KTTC1" sheetId="4" r:id="rId4"/>
    <sheet name="TCTC" sheetId="5" r:id="rId5"/>
    <sheet name="CTTVXD" sheetId="6" r:id="rId6"/>
    <sheet name="MXD" sheetId="7" r:id="rId7"/>
  </sheets>
  <definedNames/>
  <calcPr fullCalcOnLoad="1"/>
</workbook>
</file>

<file path=xl/sharedStrings.xml><?xml version="1.0" encoding="utf-8"?>
<sst xmlns="http://schemas.openxmlformats.org/spreadsheetml/2006/main" count="280" uniqueCount="58">
  <si>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</si>
  <si>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</si>
  <si>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</si>
  <si>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</si>
  <si>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</si>
  <si>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</si>
  <si>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</si>
  <si>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</si>
  <si>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</si>
  <si>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</si>
  <si>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</si>
  <si>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</si>
  <si>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</si>
  <si>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</si>
  <si>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</si>
  <si>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</si>
  <si>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</si>
  <si>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</si>
  <si>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Xác nhận của Phòng ĐT - KHCN</t>
  </si>
  <si>
    <t>Người dò điểm</t>
  </si>
  <si>
    <t>Hà Thị Ngọc Diệu</t>
  </si>
  <si>
    <t>Nguyễn Thị Thi</t>
  </si>
  <si>
    <t>Nguyễn Ngọc Thủy Tiên</t>
  </si>
  <si>
    <t>Danh sách này gồm có 2 sinh viên./.</t>
  </si>
  <si>
    <t>Trương Nguyễn Mỹ</t>
  </si>
  <si>
    <t>Duyên</t>
  </si>
  <si>
    <t>18Q1041002</t>
  </si>
  <si>
    <t>18Q1041005</t>
  </si>
  <si>
    <t>Việt</t>
  </si>
  <si>
    <t>27.02.2000</t>
  </si>
  <si>
    <t>29.12.1998</t>
  </si>
  <si>
    <t>LỚP: KINH TẾ  XÂY DỰNG K10</t>
  </si>
  <si>
    <t>NIÊN KHÓA: 2018 - 2023</t>
  </si>
  <si>
    <t>ĐIỂM THI KẾT THÚC HỌC PHẦN (M3 - HS 6)</t>
  </si>
  <si>
    <t>Phan Văn Hoàng</t>
  </si>
  <si>
    <t>ĐIỂM KIỂM TRA ĐỊNH KỲ (M2 - HS2)</t>
  </si>
  <si>
    <t>ĐIỂM THI KẾT THÚC HỌC PHẦN (M3 - HS 7)</t>
  </si>
  <si>
    <t>Giảng viên:  Lê Tuấn Vũ</t>
  </si>
  <si>
    <t>Giảng viên:  Phan Nghiêm Vũ</t>
  </si>
  <si>
    <t>Học kỳ I - Năm học: 2020 - 2021</t>
  </si>
  <si>
    <t>Giảng viên:  Nguyễn Ngọc Thủy Tiên</t>
  </si>
  <si>
    <t>Giảng viên:  Nguyễn Thị Tuyết Mai</t>
  </si>
  <si>
    <t>ĐIỂM KIỂM TRA ĐỊNH KỲ (M2 - HS3)</t>
  </si>
  <si>
    <t>Giảng viên:  Đoàn Hoàng Tài</t>
  </si>
  <si>
    <t xml:space="preserve"> Đồ án M 2.1</t>
  </si>
  <si>
    <t>HỌC PHẦN: Tiếng anh chuyên ngành kỹ thuật xây dựng        SỐ TC: 2</t>
  </si>
  <si>
    <t>HỌC PHẦN: Kỹ thuật thi công 1 và đồ án      SỐ TC: 3</t>
  </si>
  <si>
    <t>HỌC PHẦN: Tổ chức thi công và đồ án     SỐ TC: 3</t>
  </si>
  <si>
    <t>HỌC PHẦN: Kết cấu bê tông cốt thép  và đồ án                SỐ TC: 3</t>
  </si>
  <si>
    <t>HỌC PHẦN: Các mô hình toán kinh tế trong  xây dựng         SỐ TC: 2</t>
  </si>
  <si>
    <t>Nguyễn Thị An</t>
  </si>
  <si>
    <t>HỌC PHẦN: Công tác tư vấn xây dựng        SỐ TC: 2</t>
  </si>
  <si>
    <t>Giảng viên:  Hồ Sỹ Thái</t>
  </si>
  <si>
    <t>HỌC PHẦN: Máy xây dựng        SỐ TC: 2</t>
  </si>
  <si>
    <t>Giảng viên:  Hồ Sỹ Cảnh</t>
  </si>
  <si>
    <t>ĐA M 2.2</t>
  </si>
  <si>
    <t>ĐIỂM KIỂM TRA ĐỊNH KỲ (M2 - HS4)</t>
  </si>
  <si>
    <t>ĐIỂM THI KẾT THÚC HỌC PHẦN (M3 - HS 5)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</si>
</sst>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44" fillId="0" borderId="10" xfId="0" applyNumberFormat="1" applyFont="1" applyBorder="1" applyAlignment="1">
      <alignment vertical="center"/>
    </xf>
    <xf numFmtId="183" fontId="44" fillId="32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11" sqref="C11:D11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8.28125" style="1" customWidth="1"/>
    <col min="4" max="4" width="6.140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1.28125" style="1" customWidth="1"/>
    <col min="16" max="16384" width="9.140625" style="1" customWidth="1"/>
  </cols>
  <sheetData>
    <row r="1" spans="1:14" ht="15.75">
      <c r="A1" s="34" t="s">
        <v>1</v>
      </c>
      <c r="B1" s="34"/>
      <c r="C1" s="34"/>
      <c r="D1" s="34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36" t="s">
        <v>2</v>
      </c>
      <c r="B2" s="36"/>
      <c r="C2" s="36"/>
      <c r="D2" s="36"/>
      <c r="E2" s="35" t="s">
        <v>31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37" t="s">
        <v>32</v>
      </c>
      <c r="F3" s="37"/>
      <c r="G3" s="37"/>
      <c r="H3" s="37"/>
      <c r="I3" s="37"/>
      <c r="J3" s="37"/>
      <c r="K3" s="37"/>
      <c r="L3" s="37"/>
      <c r="M3" s="37"/>
      <c r="N3" s="37"/>
    </row>
    <row r="4" spans="5:14" ht="18.75" customHeight="1">
      <c r="E4" s="35" t="s">
        <v>39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9" t="s">
        <v>49</v>
      </c>
      <c r="F5" s="39"/>
      <c r="G5" s="39"/>
      <c r="H5" s="39"/>
      <c r="I5" s="39"/>
      <c r="J5" s="39"/>
      <c r="K5" s="39"/>
      <c r="L5" s="39"/>
      <c r="M5" s="39"/>
      <c r="N5" s="39"/>
    </row>
    <row r="6" spans="5:14" ht="15.75" customHeight="1">
      <c r="E6" s="39" t="s">
        <v>38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4" customFormat="1" ht="42" customHeight="1">
      <c r="A8" s="40" t="s">
        <v>0</v>
      </c>
      <c r="B8" s="40" t="s">
        <v>3</v>
      </c>
      <c r="C8" s="40" t="s">
        <v>4</v>
      </c>
      <c r="D8" s="40"/>
      <c r="E8" s="41" t="s">
        <v>5</v>
      </c>
      <c r="F8" s="42" t="s">
        <v>11</v>
      </c>
      <c r="G8" s="31" t="s">
        <v>35</v>
      </c>
      <c r="H8" s="32"/>
      <c r="I8" s="33"/>
      <c r="J8" s="42" t="s">
        <v>36</v>
      </c>
      <c r="K8" s="31" t="s">
        <v>10</v>
      </c>
      <c r="L8" s="32"/>
      <c r="M8" s="33"/>
      <c r="N8" s="44" t="s">
        <v>14</v>
      </c>
      <c r="O8" s="45"/>
    </row>
    <row r="9" spans="1:15" s="4" customFormat="1" ht="40.5" customHeight="1">
      <c r="A9" s="40"/>
      <c r="B9" s="40"/>
      <c r="C9" s="40"/>
      <c r="D9" s="40"/>
      <c r="E9" s="40"/>
      <c r="F9" s="43"/>
      <c r="G9" s="3" t="s">
        <v>17</v>
      </c>
      <c r="H9" s="6" t="s">
        <v>8</v>
      </c>
      <c r="I9" s="3" t="s">
        <v>9</v>
      </c>
      <c r="J9" s="43"/>
      <c r="K9" s="3" t="s">
        <v>12</v>
      </c>
      <c r="L9" s="3" t="s">
        <v>6</v>
      </c>
      <c r="M9" s="3" t="s">
        <v>13</v>
      </c>
      <c r="N9" s="46"/>
      <c r="O9" s="47"/>
    </row>
    <row r="10" spans="1:15" s="4" customFormat="1" ht="19.5" customHeight="1">
      <c r="A10" s="22">
        <v>1</v>
      </c>
      <c r="B10" s="19" t="s">
        <v>26</v>
      </c>
      <c r="C10" s="20" t="s">
        <v>24</v>
      </c>
      <c r="D10" s="21" t="s">
        <v>25</v>
      </c>
      <c r="E10" s="16" t="s">
        <v>29</v>
      </c>
      <c r="F10" s="17">
        <v>10</v>
      </c>
      <c r="G10" s="17">
        <v>9</v>
      </c>
      <c r="H10" s="17"/>
      <c r="I10" s="18">
        <f>G10</f>
        <v>9</v>
      </c>
      <c r="J10" s="24">
        <v>9</v>
      </c>
      <c r="K10" s="25">
        <f>ROUND((J10*7+I10*2+F10)/10,1)</f>
        <v>9.1</v>
      </c>
      <c r="L10" s="26" t="str">
        <f>IF(K10&gt;=8.5,"A",IF(K10&gt;=7,"B",IF(K10&gt;=5.5,"C",IF(K10&gt;=4,"D",IF(AND(K10&lt;4,K10&gt;=0),"F",IF(AND(F10="",I10="",J10=""),"I",IF(OR(F10&lt;&gt;"",I10&lt;&gt;"",J10&lt;&gt;""),"X","R")))))))</f>
        <v>A</v>
      </c>
      <c r="M10" s="27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 ĐẠT")</f>
        <v> ĐẠT</v>
      </c>
    </row>
    <row r="11" spans="1:15" s="4" customFormat="1" ht="19.5" customHeight="1">
      <c r="A11" s="22">
        <v>2</v>
      </c>
      <c r="B11" s="19" t="s">
        <v>27</v>
      </c>
      <c r="C11" s="20" t="s">
        <v>50</v>
      </c>
      <c r="D11" s="21" t="s">
        <v>28</v>
      </c>
      <c r="E11" s="16" t="s">
        <v>30</v>
      </c>
      <c r="F11" s="17">
        <v>10</v>
      </c>
      <c r="G11" s="17">
        <v>9</v>
      </c>
      <c r="H11" s="17"/>
      <c r="I11" s="18">
        <f>G11</f>
        <v>9</v>
      </c>
      <c r="J11" s="24">
        <v>9</v>
      </c>
      <c r="K11" s="25">
        <f>ROUND((J11*7+I11*2+F11)/10,1)</f>
        <v>9.1</v>
      </c>
      <c r="L11" s="26" t="str">
        <f>IF(K11&gt;=8.5,"A",IF(K11&gt;=7,"B",IF(K11&gt;=5.5,"C",IF(K11&gt;=4,"D",IF(AND(K11&lt;4,K11&gt;=0),"F",IF(AND(F11="",I11="",J11=""),"I",IF(OR(F11&lt;&gt;"",I11&lt;&gt;"",J11&lt;&gt;""),"X","R")))))))</f>
        <v>A</v>
      </c>
      <c r="M11" s="27">
        <f>IF(L11="A",4,IF(L11="B",3,IF(L11="C",2,IF(L11="D",1,0))))</f>
        <v>4</v>
      </c>
      <c r="N11" s="7" t="str">
        <f>IF(L11="A","GIỎI",IF(L11="B","KHÁ",IF(L11="C","TB",IF(L11="D","TB YẾU","KÉM"))))</f>
        <v>GIỎI</v>
      </c>
      <c r="O11" s="2" t="str">
        <f>IF(OR(K11&lt;4,J11&lt;=2),"KHÔNG ĐẠT"," ĐẠT")</f>
        <v> ĐẠT</v>
      </c>
    </row>
    <row r="12" spans="2:10" ht="21.75" customHeight="1">
      <c r="B12" s="38" t="s">
        <v>23</v>
      </c>
      <c r="C12" s="38"/>
      <c r="D12" s="38"/>
      <c r="E12" s="38"/>
      <c r="F12" s="12"/>
      <c r="G12" s="13"/>
      <c r="H12" s="13"/>
      <c r="I12" s="13"/>
      <c r="J12" s="13"/>
    </row>
    <row r="13" spans="2:14" ht="15.75">
      <c r="B13" s="14" t="s">
        <v>18</v>
      </c>
      <c r="C13"/>
      <c r="D13" s="14"/>
      <c r="E13" s="35" t="s">
        <v>15</v>
      </c>
      <c r="F13" s="35"/>
      <c r="G13" s="35"/>
      <c r="H13" s="35" t="s">
        <v>16</v>
      </c>
      <c r="I13" s="35"/>
      <c r="J13" s="35"/>
      <c r="K13" s="14"/>
      <c r="L13" s="35" t="s">
        <v>19</v>
      </c>
      <c r="M13" s="35"/>
      <c r="N13" s="35"/>
    </row>
    <row r="14" spans="3:14" ht="15.75">
      <c r="C14" s="37"/>
      <c r="D14" s="37"/>
      <c r="E14" s="37"/>
      <c r="F14" s="1"/>
      <c r="H14" s="38"/>
      <c r="I14" s="38"/>
      <c r="J14" s="38"/>
      <c r="K14" s="38"/>
      <c r="L14" s="38"/>
      <c r="M14" s="38"/>
      <c r="N14" s="38"/>
    </row>
    <row r="15" spans="3:6" ht="15.75">
      <c r="C15" s="15"/>
      <c r="F15" s="1"/>
    </row>
    <row r="16" ht="15.75">
      <c r="F16" s="1"/>
    </row>
    <row r="17" ht="15.75">
      <c r="F17" s="1"/>
    </row>
    <row r="18" spans="2:14" ht="15.75">
      <c r="B18" s="35" t="s">
        <v>34</v>
      </c>
      <c r="C18" s="35"/>
      <c r="D18" s="10"/>
      <c r="E18" s="35" t="s">
        <v>20</v>
      </c>
      <c r="F18" s="35"/>
      <c r="G18" s="35"/>
      <c r="H18" s="35" t="s">
        <v>21</v>
      </c>
      <c r="I18" s="35"/>
      <c r="J18" s="35"/>
      <c r="K18" s="10"/>
      <c r="L18" s="14" t="s">
        <v>22</v>
      </c>
      <c r="M18" s="14"/>
      <c r="N18" s="14"/>
    </row>
    <row r="19" spans="2:13" ht="15.75">
      <c r="B19" s="8"/>
      <c r="C19" s="8"/>
      <c r="D19" s="8"/>
      <c r="E19" s="8"/>
      <c r="F19" s="10"/>
      <c r="G19" s="8"/>
      <c r="H19" s="8"/>
      <c r="I19" s="8"/>
      <c r="J19" s="8"/>
      <c r="K19" s="8"/>
      <c r="L19" s="9"/>
      <c r="M19" s="9"/>
    </row>
  </sheetData>
  <sheetProtection/>
  <mergeCells count="27">
    <mergeCell ref="B18:C18"/>
    <mergeCell ref="E18:G18"/>
    <mergeCell ref="H18:J18"/>
    <mergeCell ref="N8:O9"/>
    <mergeCell ref="B12:E12"/>
    <mergeCell ref="E13:G13"/>
    <mergeCell ref="H13:J13"/>
    <mergeCell ref="L13:N13"/>
    <mergeCell ref="C14:E14"/>
    <mergeCell ref="H14:J14"/>
    <mergeCell ref="K14:N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8" right="0.22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8.28125" style="1" customWidth="1"/>
    <col min="4" max="4" width="6.140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1.28125" style="1" customWidth="1"/>
    <col min="16" max="16384" width="9.140625" style="1" customWidth="1"/>
  </cols>
  <sheetData>
    <row r="1" spans="1:14" ht="15.75">
      <c r="A1" s="34" t="s">
        <v>1</v>
      </c>
      <c r="B1" s="34"/>
      <c r="C1" s="34"/>
      <c r="D1" s="34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36" t="s">
        <v>2</v>
      </c>
      <c r="B2" s="36"/>
      <c r="C2" s="36"/>
      <c r="D2" s="36"/>
      <c r="E2" s="35" t="s">
        <v>31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37" t="s">
        <v>32</v>
      </c>
      <c r="F3" s="37"/>
      <c r="G3" s="37"/>
      <c r="H3" s="37"/>
      <c r="I3" s="37"/>
      <c r="J3" s="37"/>
      <c r="K3" s="37"/>
      <c r="L3" s="37"/>
      <c r="M3" s="37"/>
      <c r="N3" s="37"/>
    </row>
    <row r="4" spans="5:14" ht="18.75" customHeight="1">
      <c r="E4" s="35" t="s">
        <v>39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9" t="s">
        <v>45</v>
      </c>
      <c r="F5" s="39"/>
      <c r="G5" s="39"/>
      <c r="H5" s="39"/>
      <c r="I5" s="39"/>
      <c r="J5" s="39"/>
      <c r="K5" s="39"/>
      <c r="L5" s="39"/>
      <c r="M5" s="39"/>
      <c r="N5" s="39"/>
    </row>
    <row r="6" spans="5:14" ht="15.75" customHeight="1">
      <c r="E6" s="39" t="s">
        <v>40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4" customFormat="1" ht="42" customHeight="1">
      <c r="A8" s="40" t="s">
        <v>0</v>
      </c>
      <c r="B8" s="40" t="s">
        <v>3</v>
      </c>
      <c r="C8" s="40" t="s">
        <v>4</v>
      </c>
      <c r="D8" s="40"/>
      <c r="E8" s="41" t="s">
        <v>5</v>
      </c>
      <c r="F8" s="42" t="s">
        <v>11</v>
      </c>
      <c r="G8" s="31" t="s">
        <v>35</v>
      </c>
      <c r="H8" s="32"/>
      <c r="I8" s="33"/>
      <c r="J8" s="42" t="s">
        <v>36</v>
      </c>
      <c r="K8" s="31" t="s">
        <v>10</v>
      </c>
      <c r="L8" s="32"/>
      <c r="M8" s="33"/>
      <c r="N8" s="44" t="s">
        <v>14</v>
      </c>
      <c r="O8" s="45"/>
    </row>
    <row r="9" spans="1:15" s="4" customFormat="1" ht="40.5" customHeight="1">
      <c r="A9" s="40"/>
      <c r="B9" s="40"/>
      <c r="C9" s="40"/>
      <c r="D9" s="40"/>
      <c r="E9" s="40"/>
      <c r="F9" s="43"/>
      <c r="G9" s="3" t="s">
        <v>17</v>
      </c>
      <c r="H9" s="6" t="s">
        <v>8</v>
      </c>
      <c r="I9" s="3" t="s">
        <v>9</v>
      </c>
      <c r="J9" s="43"/>
      <c r="K9" s="3" t="s">
        <v>12</v>
      </c>
      <c r="L9" s="3" t="s">
        <v>6</v>
      </c>
      <c r="M9" s="3" t="s">
        <v>13</v>
      </c>
      <c r="N9" s="46"/>
      <c r="O9" s="47"/>
    </row>
    <row r="10" spans="1:15" s="4" customFormat="1" ht="19.5" customHeight="1">
      <c r="A10" s="22">
        <v>1</v>
      </c>
      <c r="B10" s="19" t="s">
        <v>26</v>
      </c>
      <c r="C10" s="20" t="s">
        <v>24</v>
      </c>
      <c r="D10" s="21" t="s">
        <v>25</v>
      </c>
      <c r="E10" s="16" t="s">
        <v>29</v>
      </c>
      <c r="F10" s="17">
        <v>9</v>
      </c>
      <c r="G10" s="17">
        <v>9.5</v>
      </c>
      <c r="H10" s="17"/>
      <c r="I10" s="18">
        <f>G10</f>
        <v>9.5</v>
      </c>
      <c r="J10" s="24">
        <v>7.3</v>
      </c>
      <c r="K10" s="28">
        <f>ROUND((J10*7+I10*2+F10)/10,1)</f>
        <v>7.9</v>
      </c>
      <c r="L10" s="29" t="str">
        <f>IF(K10&gt;=8.5,"A",IF(K10&gt;=7,"B",IF(K10&gt;=5.5,"C",IF(K10&gt;=4,"D",IF(AND(K10&lt;4,K10&gt;=0),"F",IF(AND(F10="",I10="",J10=""),"I",IF(OR(F10&lt;&gt;"",I10&lt;&gt;"",J10&lt;&gt;""),"X","R")))))))</f>
        <v>B</v>
      </c>
      <c r="M10" s="30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 ĐẠT")</f>
        <v> ĐẠT</v>
      </c>
    </row>
    <row r="11" spans="1:15" s="4" customFormat="1" ht="19.5" customHeight="1">
      <c r="A11" s="22">
        <v>2</v>
      </c>
      <c r="B11" s="19" t="s">
        <v>27</v>
      </c>
      <c r="C11" s="20" t="s">
        <v>50</v>
      </c>
      <c r="D11" s="21" t="s">
        <v>28</v>
      </c>
      <c r="E11" s="16" t="s">
        <v>30</v>
      </c>
      <c r="F11" s="17">
        <v>10</v>
      </c>
      <c r="G11" s="17">
        <v>9</v>
      </c>
      <c r="H11" s="17"/>
      <c r="I11" s="18">
        <f>G11</f>
        <v>9</v>
      </c>
      <c r="J11" s="23">
        <v>7.5</v>
      </c>
      <c r="K11" s="28">
        <f>ROUND((J11*7+I11*2+F11)/10,1)</f>
        <v>8.1</v>
      </c>
      <c r="L11" s="29" t="str">
        <f>IF(K11&gt;=8.5,"A",IF(K11&gt;=7,"B",IF(K11&gt;=5.5,"C",IF(K11&gt;=4,"D",IF(AND(K11&lt;4,K11&gt;=0),"F",IF(AND(F11="",I11="",J11=""),"I",IF(OR(F11&lt;&gt;"",I11&lt;&gt;"",J11&lt;&gt;""),"X","R")))))))</f>
        <v>B</v>
      </c>
      <c r="M11" s="30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 ĐẠT")</f>
        <v> ĐẠT</v>
      </c>
    </row>
    <row r="12" spans="2:10" ht="21.75" customHeight="1">
      <c r="B12" s="38" t="s">
        <v>23</v>
      </c>
      <c r="C12" s="38"/>
      <c r="D12" s="38"/>
      <c r="E12" s="38"/>
      <c r="F12" s="12"/>
      <c r="G12" s="13"/>
      <c r="H12" s="13"/>
      <c r="I12" s="13"/>
      <c r="J12" s="13"/>
    </row>
    <row r="13" spans="2:14" ht="15.75">
      <c r="B13" s="14" t="s">
        <v>18</v>
      </c>
      <c r="C13"/>
      <c r="D13" s="14"/>
      <c r="E13" s="35" t="s">
        <v>15</v>
      </c>
      <c r="F13" s="35"/>
      <c r="G13" s="35"/>
      <c r="H13" s="35" t="s">
        <v>16</v>
      </c>
      <c r="I13" s="35"/>
      <c r="J13" s="35"/>
      <c r="K13" s="14"/>
      <c r="L13" s="35" t="s">
        <v>19</v>
      </c>
      <c r="M13" s="35"/>
      <c r="N13" s="35"/>
    </row>
    <row r="14" spans="3:14" ht="15.75">
      <c r="C14" s="37"/>
      <c r="D14" s="37"/>
      <c r="E14" s="37"/>
      <c r="F14" s="1"/>
      <c r="H14" s="38"/>
      <c r="I14" s="38"/>
      <c r="J14" s="38"/>
      <c r="K14" s="38"/>
      <c r="L14" s="38"/>
      <c r="M14" s="38"/>
      <c r="N14" s="38"/>
    </row>
    <row r="15" spans="3:6" ht="15.75">
      <c r="C15" s="15"/>
      <c r="F15" s="1"/>
    </row>
    <row r="16" ht="15.75">
      <c r="F16" s="1"/>
    </row>
    <row r="17" ht="15.75">
      <c r="F17" s="1"/>
    </row>
    <row r="18" spans="2:14" ht="15.75">
      <c r="B18" s="35" t="s">
        <v>34</v>
      </c>
      <c r="C18" s="35"/>
      <c r="D18" s="10"/>
      <c r="E18" s="35" t="s">
        <v>20</v>
      </c>
      <c r="F18" s="35"/>
      <c r="G18" s="35"/>
      <c r="H18" s="35" t="s">
        <v>21</v>
      </c>
      <c r="I18" s="35"/>
      <c r="J18" s="35"/>
      <c r="K18" s="10"/>
      <c r="L18" s="14" t="s">
        <v>22</v>
      </c>
      <c r="M18" s="14"/>
      <c r="N18" s="14"/>
    </row>
    <row r="19" spans="2:13" ht="15.75">
      <c r="B19" s="8"/>
      <c r="C19" s="8"/>
      <c r="D19" s="8"/>
      <c r="E19" s="8"/>
      <c r="F19" s="10"/>
      <c r="G19" s="8"/>
      <c r="H19" s="8"/>
      <c r="I19" s="8"/>
      <c r="J19" s="8"/>
      <c r="K19" s="8"/>
      <c r="L19" s="9"/>
      <c r="M19" s="9"/>
    </row>
  </sheetData>
  <sheetProtection/>
  <mergeCells count="27">
    <mergeCell ref="B18:C18"/>
    <mergeCell ref="E18:G18"/>
    <mergeCell ref="H18:J18"/>
    <mergeCell ref="N8:O9"/>
    <mergeCell ref="B12:E12"/>
    <mergeCell ref="E13:G13"/>
    <mergeCell ref="H13:J13"/>
    <mergeCell ref="L13:N13"/>
    <mergeCell ref="C14:E14"/>
    <mergeCell ref="H14:J14"/>
    <mergeCell ref="K14:N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17" right="0.24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11" sqref="C11:D11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8.28125" style="1" customWidth="1"/>
    <col min="4" max="4" width="6.140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6.57421875" style="1" customWidth="1"/>
    <col min="15" max="15" width="11.28125" style="1" customWidth="1"/>
    <col min="16" max="16384" width="9.140625" style="1" customWidth="1"/>
  </cols>
  <sheetData>
    <row r="1" spans="1:14" ht="15.75">
      <c r="A1" s="34" t="s">
        <v>1</v>
      </c>
      <c r="B1" s="34"/>
      <c r="C1" s="34"/>
      <c r="D1" s="34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36" t="s">
        <v>2</v>
      </c>
      <c r="B2" s="36"/>
      <c r="C2" s="36"/>
      <c r="D2" s="36"/>
      <c r="E2" s="35" t="s">
        <v>31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37" t="s">
        <v>32</v>
      </c>
      <c r="F3" s="37"/>
      <c r="G3" s="37"/>
      <c r="H3" s="37"/>
      <c r="I3" s="37"/>
      <c r="J3" s="37"/>
      <c r="K3" s="37"/>
      <c r="L3" s="37"/>
      <c r="M3" s="37"/>
      <c r="N3" s="37"/>
    </row>
    <row r="4" spans="5:14" ht="18.75" customHeight="1">
      <c r="E4" s="35" t="s">
        <v>39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9" t="s">
        <v>48</v>
      </c>
      <c r="F5" s="39"/>
      <c r="G5" s="39"/>
      <c r="H5" s="39"/>
      <c r="I5" s="39"/>
      <c r="J5" s="39"/>
      <c r="K5" s="39"/>
      <c r="L5" s="39"/>
      <c r="M5" s="39"/>
      <c r="N5" s="39"/>
    </row>
    <row r="6" spans="5:14" ht="15.75" customHeight="1">
      <c r="E6" s="39" t="s">
        <v>41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4" customFormat="1" ht="42" customHeight="1">
      <c r="A8" s="40" t="s">
        <v>0</v>
      </c>
      <c r="B8" s="40" t="s">
        <v>3</v>
      </c>
      <c r="C8" s="40" t="s">
        <v>4</v>
      </c>
      <c r="D8" s="40"/>
      <c r="E8" s="41" t="s">
        <v>5</v>
      </c>
      <c r="F8" s="42" t="s">
        <v>11</v>
      </c>
      <c r="G8" s="31" t="s">
        <v>42</v>
      </c>
      <c r="H8" s="32"/>
      <c r="I8" s="33"/>
      <c r="J8" s="42" t="s">
        <v>33</v>
      </c>
      <c r="K8" s="31" t="s">
        <v>10</v>
      </c>
      <c r="L8" s="32"/>
      <c r="M8" s="33"/>
      <c r="N8" s="44" t="s">
        <v>14</v>
      </c>
      <c r="O8" s="45"/>
    </row>
    <row r="9" spans="1:15" s="4" customFormat="1" ht="40.5" customHeight="1">
      <c r="A9" s="40"/>
      <c r="B9" s="40"/>
      <c r="C9" s="40"/>
      <c r="D9" s="40"/>
      <c r="E9" s="40"/>
      <c r="F9" s="43"/>
      <c r="G9" s="3" t="s">
        <v>17</v>
      </c>
      <c r="H9" s="6" t="s">
        <v>8</v>
      </c>
      <c r="I9" s="3" t="s">
        <v>9</v>
      </c>
      <c r="J9" s="43"/>
      <c r="K9" s="3" t="s">
        <v>12</v>
      </c>
      <c r="L9" s="3" t="s">
        <v>6</v>
      </c>
      <c r="M9" s="3" t="s">
        <v>13</v>
      </c>
      <c r="N9" s="46"/>
      <c r="O9" s="47"/>
    </row>
    <row r="10" spans="1:15" s="4" customFormat="1" ht="19.5" customHeight="1">
      <c r="A10" s="22">
        <v>1</v>
      </c>
      <c r="B10" s="19" t="s">
        <v>26</v>
      </c>
      <c r="C10" s="20" t="s">
        <v>24</v>
      </c>
      <c r="D10" s="21" t="s">
        <v>25</v>
      </c>
      <c r="E10" s="16" t="s">
        <v>29</v>
      </c>
      <c r="F10" s="17">
        <v>9.5</v>
      </c>
      <c r="G10" s="17">
        <v>8</v>
      </c>
      <c r="H10" s="17">
        <v>8.5</v>
      </c>
      <c r="I10" s="18">
        <f>(H10*2+G10)/3</f>
        <v>8.333333333333334</v>
      </c>
      <c r="J10" s="24">
        <v>9</v>
      </c>
      <c r="K10" s="28">
        <f>ROUND((J10*6+I10*3+F10)/10,1)</f>
        <v>8.9</v>
      </c>
      <c r="L10" s="29" t="str">
        <f>IF(K10&gt;=8.5,"A",IF(K10&gt;=7,"B",IF(K10&gt;=5.5,"C",IF(K10&gt;=4,"D",IF(AND(K10&lt;4,K10&gt;=0),"F",IF(AND(F10="",I10="",J10=""),"I",IF(OR(F10&lt;&gt;"",I10&lt;&gt;"",J10&lt;&gt;""),"X","R")))))))</f>
        <v>A</v>
      </c>
      <c r="M10" s="30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 ĐẠT")</f>
        <v> ĐẠT</v>
      </c>
    </row>
    <row r="11" spans="1:15" s="4" customFormat="1" ht="19.5" customHeight="1">
      <c r="A11" s="22">
        <v>2</v>
      </c>
      <c r="B11" s="19" t="s">
        <v>27</v>
      </c>
      <c r="C11" s="20" t="s">
        <v>50</v>
      </c>
      <c r="D11" s="21" t="s">
        <v>28</v>
      </c>
      <c r="E11" s="16" t="s">
        <v>30</v>
      </c>
      <c r="F11" s="17">
        <v>9.5</v>
      </c>
      <c r="G11" s="17">
        <v>8</v>
      </c>
      <c r="H11" s="17">
        <v>9</v>
      </c>
      <c r="I11" s="18">
        <f>(H11*2+G11)/3</f>
        <v>8.666666666666666</v>
      </c>
      <c r="J11" s="24">
        <v>9</v>
      </c>
      <c r="K11" s="28">
        <f>ROUND((J11*6+I11*3+F11)/10,1)</f>
        <v>9</v>
      </c>
      <c r="L11" s="29" t="str">
        <f>IF(K11&gt;=8.5,"A",IF(K11&gt;=7,"B",IF(K11&gt;=5.5,"C",IF(K11&gt;=4,"D",IF(AND(K11&lt;4,K11&gt;=0),"F",IF(AND(F11="",I11="",J11=""),"I",IF(OR(F11&lt;&gt;"",I11&lt;&gt;"",J11&lt;&gt;""),"X","R")))))))</f>
        <v>A</v>
      </c>
      <c r="M11" s="30">
        <f>IF(L11="A",4,IF(L11="B",3,IF(L11="C",2,IF(L11="D",1,0))))</f>
        <v>4</v>
      </c>
      <c r="N11" s="7" t="str">
        <f>IF(L11="A","GIỎI",IF(L11="B","KHÁ",IF(L11="C","TB",IF(L11="D","TB YẾU","KÉM"))))</f>
        <v>GIỎI</v>
      </c>
      <c r="O11" s="2" t="str">
        <f>IF(OR(K11&lt;4,J11&lt;=2),"KHÔNG ĐẠT"," ĐẠT")</f>
        <v> ĐẠT</v>
      </c>
    </row>
    <row r="12" spans="2:10" ht="21.75" customHeight="1">
      <c r="B12" s="38" t="s">
        <v>23</v>
      </c>
      <c r="C12" s="38"/>
      <c r="D12" s="38"/>
      <c r="E12" s="38"/>
      <c r="F12" s="12"/>
      <c r="G12" s="13"/>
      <c r="H12" s="13"/>
      <c r="I12" s="13"/>
      <c r="J12" s="13"/>
    </row>
    <row r="13" spans="2:14" ht="15.75">
      <c r="B13" s="14" t="s">
        <v>18</v>
      </c>
      <c r="C13"/>
      <c r="D13" s="14"/>
      <c r="E13" s="35" t="s">
        <v>15</v>
      </c>
      <c r="F13" s="35"/>
      <c r="G13" s="35"/>
      <c r="H13" s="35" t="s">
        <v>16</v>
      </c>
      <c r="I13" s="35"/>
      <c r="J13" s="35"/>
      <c r="K13" s="14"/>
      <c r="L13" s="35" t="s">
        <v>19</v>
      </c>
      <c r="M13" s="35"/>
      <c r="N13" s="35"/>
    </row>
    <row r="14" spans="3:14" ht="15.75">
      <c r="C14" s="37"/>
      <c r="D14" s="37"/>
      <c r="E14" s="37"/>
      <c r="F14" s="1"/>
      <c r="H14" s="38"/>
      <c r="I14" s="38"/>
      <c r="J14" s="38"/>
      <c r="K14" s="38"/>
      <c r="L14" s="38"/>
      <c r="M14" s="38"/>
      <c r="N14" s="38"/>
    </row>
    <row r="15" spans="3:6" ht="15.75">
      <c r="C15" s="15"/>
      <c r="F15" s="1"/>
    </row>
    <row r="16" ht="15.75">
      <c r="F16" s="1"/>
    </row>
    <row r="17" ht="15.75">
      <c r="F17" s="1"/>
    </row>
    <row r="18" spans="2:14" ht="15.75">
      <c r="B18" s="35" t="s">
        <v>34</v>
      </c>
      <c r="C18" s="35"/>
      <c r="D18" s="10"/>
      <c r="E18" s="35" t="s">
        <v>20</v>
      </c>
      <c r="F18" s="35"/>
      <c r="G18" s="35"/>
      <c r="H18" s="35" t="s">
        <v>21</v>
      </c>
      <c r="I18" s="35"/>
      <c r="J18" s="35"/>
      <c r="K18" s="10"/>
      <c r="L18" s="14" t="s">
        <v>22</v>
      </c>
      <c r="M18" s="14"/>
      <c r="N18" s="14"/>
    </row>
    <row r="19" spans="2:13" ht="15.75">
      <c r="B19" s="8"/>
      <c r="C19" s="8"/>
      <c r="D19" s="8"/>
      <c r="E19" s="8"/>
      <c r="F19" s="10"/>
      <c r="G19" s="8"/>
      <c r="H19" s="8"/>
      <c r="I19" s="8"/>
      <c r="J19" s="8"/>
      <c r="K19" s="8"/>
      <c r="L19" s="9"/>
      <c r="M19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4:N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18:C18"/>
    <mergeCell ref="E18:G18"/>
    <mergeCell ref="H18:J18"/>
    <mergeCell ref="N8:O9"/>
    <mergeCell ref="B12:E12"/>
    <mergeCell ref="E13:G13"/>
    <mergeCell ref="H13:J13"/>
    <mergeCell ref="L13:N13"/>
    <mergeCell ref="C14:E14"/>
    <mergeCell ref="H14:J14"/>
  </mergeCells>
  <printOptions/>
  <pageMargins left="0.39" right="0.26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11" sqref="C11:D11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8.28125" style="1" customWidth="1"/>
    <col min="4" max="4" width="6.140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421875" style="1" customWidth="1"/>
    <col min="15" max="15" width="10.57421875" style="1" customWidth="1"/>
    <col min="16" max="16384" width="9.140625" style="1" customWidth="1"/>
  </cols>
  <sheetData>
    <row r="1" spans="1:14" ht="15.75">
      <c r="A1" s="34" t="s">
        <v>1</v>
      </c>
      <c r="B1" s="34"/>
      <c r="C1" s="34"/>
      <c r="D1" s="34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36" t="s">
        <v>2</v>
      </c>
      <c r="B2" s="36"/>
      <c r="C2" s="36"/>
      <c r="D2" s="36"/>
      <c r="E2" s="35" t="s">
        <v>31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37" t="s">
        <v>32</v>
      </c>
      <c r="F3" s="37"/>
      <c r="G3" s="37"/>
      <c r="H3" s="37"/>
      <c r="I3" s="37"/>
      <c r="J3" s="37"/>
      <c r="K3" s="37"/>
      <c r="L3" s="37"/>
      <c r="M3" s="37"/>
      <c r="N3" s="37"/>
    </row>
    <row r="4" spans="5:14" ht="18.75" customHeight="1">
      <c r="E4" s="35" t="s">
        <v>39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9" t="s">
        <v>46</v>
      </c>
      <c r="F5" s="39"/>
      <c r="G5" s="39"/>
      <c r="H5" s="39"/>
      <c r="I5" s="39"/>
      <c r="J5" s="39"/>
      <c r="K5" s="39"/>
      <c r="L5" s="39"/>
      <c r="M5" s="39"/>
      <c r="N5" s="39"/>
    </row>
    <row r="6" spans="5:14" ht="15.75" customHeight="1">
      <c r="E6" s="39" t="s">
        <v>43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4" customFormat="1" ht="42" customHeight="1">
      <c r="A8" s="40" t="s">
        <v>0</v>
      </c>
      <c r="B8" s="40" t="s">
        <v>3</v>
      </c>
      <c r="C8" s="40" t="s">
        <v>4</v>
      </c>
      <c r="D8" s="40"/>
      <c r="E8" s="41" t="s">
        <v>5</v>
      </c>
      <c r="F8" s="42" t="s">
        <v>11</v>
      </c>
      <c r="G8" s="31" t="s">
        <v>42</v>
      </c>
      <c r="H8" s="32"/>
      <c r="I8" s="33"/>
      <c r="J8" s="42" t="s">
        <v>33</v>
      </c>
      <c r="K8" s="31" t="s">
        <v>10</v>
      </c>
      <c r="L8" s="32"/>
      <c r="M8" s="33"/>
      <c r="N8" s="44" t="s">
        <v>14</v>
      </c>
      <c r="O8" s="45"/>
    </row>
    <row r="9" spans="1:15" s="4" customFormat="1" ht="40.5" customHeight="1">
      <c r="A9" s="40"/>
      <c r="B9" s="40"/>
      <c r="C9" s="40"/>
      <c r="D9" s="40"/>
      <c r="E9" s="40"/>
      <c r="F9" s="43"/>
      <c r="G9" s="3" t="s">
        <v>44</v>
      </c>
      <c r="H9" s="6" t="s">
        <v>8</v>
      </c>
      <c r="I9" s="3" t="s">
        <v>9</v>
      </c>
      <c r="J9" s="43"/>
      <c r="K9" s="3" t="s">
        <v>12</v>
      </c>
      <c r="L9" s="3" t="s">
        <v>6</v>
      </c>
      <c r="M9" s="3" t="s">
        <v>13</v>
      </c>
      <c r="N9" s="46"/>
      <c r="O9" s="47"/>
    </row>
    <row r="10" spans="1:15" s="4" customFormat="1" ht="19.5" customHeight="1">
      <c r="A10" s="22">
        <v>1</v>
      </c>
      <c r="B10" s="19" t="s">
        <v>26</v>
      </c>
      <c r="C10" s="20" t="s">
        <v>24</v>
      </c>
      <c r="D10" s="21" t="s">
        <v>25</v>
      </c>
      <c r="E10" s="16" t="s">
        <v>29</v>
      </c>
      <c r="F10" s="17">
        <v>9</v>
      </c>
      <c r="G10" s="17">
        <v>8</v>
      </c>
      <c r="H10" s="17"/>
      <c r="I10" s="18">
        <f>G10</f>
        <v>8</v>
      </c>
      <c r="J10" s="24">
        <v>8.5</v>
      </c>
      <c r="K10" s="28">
        <f>ROUND((J10*6+I10*3+F10)/10,1)</f>
        <v>8.4</v>
      </c>
      <c r="L10" s="29" t="str">
        <f>IF(K10&gt;=8.5,"A",IF(K10&gt;=7,"B",IF(K10&gt;=5.5,"C",IF(K10&gt;=4,"D",IF(AND(K10&lt;4,K10&gt;=0),"F",IF(AND(F10="",I10="",J10=""),"I",IF(OR(F10&lt;&gt;"",I10&lt;&gt;"",J10&lt;&gt;""),"X","R")))))))</f>
        <v>B</v>
      </c>
      <c r="M10" s="30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 ĐẠT")</f>
        <v> ĐẠT</v>
      </c>
    </row>
    <row r="11" spans="1:15" s="4" customFormat="1" ht="19.5" customHeight="1">
      <c r="A11" s="22">
        <v>2</v>
      </c>
      <c r="B11" s="19" t="s">
        <v>27</v>
      </c>
      <c r="C11" s="20" t="s">
        <v>50</v>
      </c>
      <c r="D11" s="21" t="s">
        <v>28</v>
      </c>
      <c r="E11" s="16" t="s">
        <v>30</v>
      </c>
      <c r="F11" s="17">
        <v>9</v>
      </c>
      <c r="G11" s="17">
        <v>8.8</v>
      </c>
      <c r="H11" s="17"/>
      <c r="I11" s="18">
        <f>G11</f>
        <v>8.8</v>
      </c>
      <c r="J11" s="24">
        <v>8.5</v>
      </c>
      <c r="K11" s="28">
        <f>ROUND((J11*6+I11*3+F11)/10,1)</f>
        <v>8.6</v>
      </c>
      <c r="L11" s="29" t="str">
        <f>IF(K11&gt;=8.5,"A",IF(K11&gt;=7,"B",IF(K11&gt;=5.5,"C",IF(K11&gt;=4,"D",IF(AND(K11&lt;4,K11&gt;=0),"F",IF(AND(F11="",I11="",J11=""),"I",IF(OR(F11&lt;&gt;"",I11&lt;&gt;"",J11&lt;&gt;""),"X","R")))))))</f>
        <v>A</v>
      </c>
      <c r="M11" s="30">
        <f>IF(L11="A",4,IF(L11="B",3,IF(L11="C",2,IF(L11="D",1,0))))</f>
        <v>4</v>
      </c>
      <c r="N11" s="7" t="str">
        <f>IF(L11="A","GIỎI",IF(L11="B","KHÁ",IF(L11="C","TB",IF(L11="D","TB YẾU","KÉM"))))</f>
        <v>GIỎI</v>
      </c>
      <c r="O11" s="2" t="str">
        <f>IF(OR(K11&lt;4,J11&lt;=2),"KHÔNG ĐẠT"," ĐẠT")</f>
        <v> ĐẠT</v>
      </c>
    </row>
    <row r="12" spans="2:10" ht="21.75" customHeight="1">
      <c r="B12" s="38" t="s">
        <v>23</v>
      </c>
      <c r="C12" s="38"/>
      <c r="D12" s="38"/>
      <c r="E12" s="38"/>
      <c r="F12" s="12"/>
      <c r="G12" s="13"/>
      <c r="H12" s="13"/>
      <c r="I12" s="13"/>
      <c r="J12" s="13"/>
    </row>
    <row r="13" spans="2:14" ht="15.75">
      <c r="B13" s="14" t="s">
        <v>18</v>
      </c>
      <c r="C13"/>
      <c r="D13" s="14"/>
      <c r="E13" s="35" t="s">
        <v>15</v>
      </c>
      <c r="F13" s="35"/>
      <c r="G13" s="35"/>
      <c r="H13" s="35" t="s">
        <v>16</v>
      </c>
      <c r="I13" s="35"/>
      <c r="J13" s="35"/>
      <c r="K13" s="14"/>
      <c r="L13" s="35" t="s">
        <v>19</v>
      </c>
      <c r="M13" s="35"/>
      <c r="N13" s="35"/>
    </row>
    <row r="14" spans="3:14" ht="15.75">
      <c r="C14" s="37"/>
      <c r="D14" s="37"/>
      <c r="E14" s="37"/>
      <c r="F14" s="1"/>
      <c r="H14" s="38"/>
      <c r="I14" s="38"/>
      <c r="J14" s="38"/>
      <c r="K14" s="38"/>
      <c r="L14" s="38"/>
      <c r="M14" s="38"/>
      <c r="N14" s="38"/>
    </row>
    <row r="15" spans="3:6" ht="15.75">
      <c r="C15" s="15"/>
      <c r="F15" s="1"/>
    </row>
    <row r="16" ht="15.75">
      <c r="F16" s="1"/>
    </row>
    <row r="17" ht="15.75">
      <c r="F17" s="1"/>
    </row>
    <row r="18" spans="2:14" ht="15.75">
      <c r="B18" s="35" t="s">
        <v>34</v>
      </c>
      <c r="C18" s="35"/>
      <c r="D18" s="10"/>
      <c r="E18" s="35" t="s">
        <v>20</v>
      </c>
      <c r="F18" s="35"/>
      <c r="G18" s="35"/>
      <c r="H18" s="35" t="s">
        <v>21</v>
      </c>
      <c r="I18" s="35"/>
      <c r="J18" s="35"/>
      <c r="K18" s="10"/>
      <c r="L18" s="14" t="s">
        <v>22</v>
      </c>
      <c r="M18" s="14"/>
      <c r="N18" s="14"/>
    </row>
    <row r="19" spans="2:13" ht="15.75">
      <c r="B19" s="8"/>
      <c r="C19" s="8"/>
      <c r="D19" s="8"/>
      <c r="E19" s="8"/>
      <c r="F19" s="10"/>
      <c r="G19" s="8"/>
      <c r="H19" s="8"/>
      <c r="I19" s="8"/>
      <c r="J19" s="8"/>
      <c r="K19" s="8"/>
      <c r="L19" s="9"/>
      <c r="M19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4:N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18:C18"/>
    <mergeCell ref="E18:G18"/>
    <mergeCell ref="H18:J18"/>
    <mergeCell ref="N8:O9"/>
    <mergeCell ref="B12:E12"/>
    <mergeCell ref="E13:G13"/>
    <mergeCell ref="H13:J13"/>
    <mergeCell ref="L13:N13"/>
    <mergeCell ref="C14:E14"/>
    <mergeCell ref="H14:J14"/>
  </mergeCells>
  <printOptions/>
  <pageMargins left="0.31" right="0.3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T19" sqref="T19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8.28125" style="1" customWidth="1"/>
    <col min="4" max="4" width="6.140625" style="1" customWidth="1"/>
    <col min="5" max="5" width="11.28125" style="1" customWidth="1"/>
    <col min="6" max="6" width="9.7109375" style="11" customWidth="1"/>
    <col min="7" max="7" width="6.8515625" style="1" customWidth="1"/>
    <col min="8" max="8" width="8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34" t="s">
        <v>1</v>
      </c>
      <c r="B1" s="34"/>
      <c r="C1" s="34"/>
      <c r="D1" s="34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36" t="s">
        <v>2</v>
      </c>
      <c r="B2" s="36"/>
      <c r="C2" s="36"/>
      <c r="D2" s="36"/>
      <c r="E2" s="35" t="s">
        <v>31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37" t="s">
        <v>32</v>
      </c>
      <c r="F3" s="37"/>
      <c r="G3" s="37"/>
      <c r="H3" s="37"/>
      <c r="I3" s="37"/>
      <c r="J3" s="37"/>
      <c r="K3" s="37"/>
      <c r="L3" s="37"/>
      <c r="M3" s="37"/>
      <c r="N3" s="37"/>
    </row>
    <row r="4" spans="5:14" ht="18.75" customHeight="1">
      <c r="E4" s="35" t="s">
        <v>39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9" t="s">
        <v>47</v>
      </c>
      <c r="F5" s="39"/>
      <c r="G5" s="39"/>
      <c r="H5" s="39"/>
      <c r="I5" s="39"/>
      <c r="J5" s="39"/>
      <c r="K5" s="39"/>
      <c r="L5" s="39"/>
      <c r="M5" s="39"/>
      <c r="N5" s="39"/>
    </row>
    <row r="6" spans="5:14" ht="15.75" customHeight="1">
      <c r="E6" s="39" t="s">
        <v>37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4" customFormat="1" ht="42" customHeight="1">
      <c r="A8" s="40" t="s">
        <v>0</v>
      </c>
      <c r="B8" s="40" t="s">
        <v>3</v>
      </c>
      <c r="C8" s="40" t="s">
        <v>4</v>
      </c>
      <c r="D8" s="40"/>
      <c r="E8" s="41" t="s">
        <v>5</v>
      </c>
      <c r="F8" s="42" t="s">
        <v>11</v>
      </c>
      <c r="G8" s="31" t="s">
        <v>56</v>
      </c>
      <c r="H8" s="32"/>
      <c r="I8" s="33"/>
      <c r="J8" s="42" t="s">
        <v>57</v>
      </c>
      <c r="K8" s="31" t="s">
        <v>10</v>
      </c>
      <c r="L8" s="32"/>
      <c r="M8" s="33"/>
      <c r="N8" s="44" t="s">
        <v>14</v>
      </c>
      <c r="O8" s="45"/>
    </row>
    <row r="9" spans="1:15" s="4" customFormat="1" ht="40.5" customHeight="1">
      <c r="A9" s="40"/>
      <c r="B9" s="40"/>
      <c r="C9" s="40"/>
      <c r="D9" s="40"/>
      <c r="E9" s="40"/>
      <c r="F9" s="43"/>
      <c r="G9" s="3" t="s">
        <v>17</v>
      </c>
      <c r="H9" s="6" t="s">
        <v>55</v>
      </c>
      <c r="I9" s="3" t="s">
        <v>9</v>
      </c>
      <c r="J9" s="43"/>
      <c r="K9" s="3" t="s">
        <v>12</v>
      </c>
      <c r="L9" s="3" t="s">
        <v>6</v>
      </c>
      <c r="M9" s="3" t="s">
        <v>13</v>
      </c>
      <c r="N9" s="46"/>
      <c r="O9" s="47"/>
    </row>
    <row r="10" spans="1:15" s="4" customFormat="1" ht="19.5" customHeight="1">
      <c r="A10" s="22">
        <v>1</v>
      </c>
      <c r="B10" s="19" t="s">
        <v>26</v>
      </c>
      <c r="C10" s="20" t="s">
        <v>24</v>
      </c>
      <c r="D10" s="21" t="s">
        <v>25</v>
      </c>
      <c r="E10" s="16" t="s">
        <v>29</v>
      </c>
      <c r="F10" s="17">
        <v>10</v>
      </c>
      <c r="G10" s="17">
        <v>9</v>
      </c>
      <c r="H10" s="17">
        <v>8.5</v>
      </c>
      <c r="I10" s="18">
        <f>(H10*3+G10)/4</f>
        <v>8.625</v>
      </c>
      <c r="J10" s="24">
        <v>7</v>
      </c>
      <c r="K10" s="28">
        <f>ROUND((J10*5+I10*4+F10)/10,1)</f>
        <v>8</v>
      </c>
      <c r="L10" s="29" t="str">
        <f>IF(K10&gt;=8.5,"A",IF(K10&gt;=7,"B",IF(K10&gt;=5.5,"C",IF(K10&gt;=4,"D",IF(AND(K10&lt;4,K10&gt;=0),"F",IF(AND(F10="",I10="",J10=""),"I",IF(OR(F10&lt;&gt;"",I10&lt;&gt;"",J10&lt;&gt;""),"X","R")))))))</f>
        <v>B</v>
      </c>
      <c r="M10" s="30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 ĐẠT")</f>
        <v> ĐẠT</v>
      </c>
    </row>
    <row r="11" spans="1:15" s="4" customFormat="1" ht="19.5" customHeight="1">
      <c r="A11" s="22">
        <v>2</v>
      </c>
      <c r="B11" s="19" t="s">
        <v>27</v>
      </c>
      <c r="C11" s="20" t="s">
        <v>50</v>
      </c>
      <c r="D11" s="21" t="s">
        <v>28</v>
      </c>
      <c r="E11" s="16" t="s">
        <v>30</v>
      </c>
      <c r="F11" s="17">
        <v>10</v>
      </c>
      <c r="G11" s="17">
        <v>9</v>
      </c>
      <c r="H11" s="17">
        <v>8.5</v>
      </c>
      <c r="I11" s="18">
        <f>(H11*3+G11)/4</f>
        <v>8.625</v>
      </c>
      <c r="J11" s="24">
        <v>7.5</v>
      </c>
      <c r="K11" s="28">
        <f>ROUND((J11*5+I11*4+F11)/10,1)</f>
        <v>8.2</v>
      </c>
      <c r="L11" s="29" t="str">
        <f>IF(K11&gt;=8.5,"A",IF(K11&gt;=7,"B",IF(K11&gt;=5.5,"C",IF(K11&gt;=4,"D",IF(AND(K11&lt;4,K11&gt;=0),"F",IF(AND(F11="",I11="",J11=""),"I",IF(OR(F11&lt;&gt;"",I11&lt;&gt;"",J11&lt;&gt;""),"X","R")))))))</f>
        <v>B</v>
      </c>
      <c r="M11" s="30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 ĐẠT")</f>
        <v> ĐẠT</v>
      </c>
    </row>
    <row r="12" spans="2:10" ht="21.75" customHeight="1">
      <c r="B12" s="38" t="s">
        <v>23</v>
      </c>
      <c r="C12" s="38"/>
      <c r="D12" s="38"/>
      <c r="E12" s="38"/>
      <c r="F12" s="12"/>
      <c r="G12" s="13"/>
      <c r="H12" s="13"/>
      <c r="I12" s="13"/>
      <c r="J12" s="13"/>
    </row>
    <row r="13" spans="2:14" ht="15.75">
      <c r="B13" s="14" t="s">
        <v>18</v>
      </c>
      <c r="C13"/>
      <c r="D13" s="14"/>
      <c r="E13" s="35" t="s">
        <v>15</v>
      </c>
      <c r="F13" s="35"/>
      <c r="G13" s="35"/>
      <c r="H13" s="35" t="s">
        <v>16</v>
      </c>
      <c r="I13" s="35"/>
      <c r="J13" s="35"/>
      <c r="K13" s="14"/>
      <c r="L13" s="35" t="s">
        <v>19</v>
      </c>
      <c r="M13" s="35"/>
      <c r="N13" s="35"/>
    </row>
    <row r="14" spans="3:14" ht="15.75">
      <c r="C14" s="37"/>
      <c r="D14" s="37"/>
      <c r="E14" s="37"/>
      <c r="F14" s="1"/>
      <c r="H14" s="38"/>
      <c r="I14" s="38"/>
      <c r="J14" s="38"/>
      <c r="K14" s="38"/>
      <c r="L14" s="38"/>
      <c r="M14" s="38"/>
      <c r="N14" s="38"/>
    </row>
    <row r="15" spans="3:6" ht="15.75">
      <c r="C15" s="15"/>
      <c r="F15" s="1"/>
    </row>
    <row r="16" ht="15.75">
      <c r="F16" s="1"/>
    </row>
    <row r="17" ht="15.75">
      <c r="F17" s="1"/>
    </row>
    <row r="18" spans="2:14" ht="15.75">
      <c r="B18" s="35" t="s">
        <v>34</v>
      </c>
      <c r="C18" s="35"/>
      <c r="D18" s="10"/>
      <c r="E18" s="35" t="s">
        <v>20</v>
      </c>
      <c r="F18" s="35"/>
      <c r="G18" s="35"/>
      <c r="H18" s="35" t="s">
        <v>21</v>
      </c>
      <c r="I18" s="35"/>
      <c r="J18" s="35"/>
      <c r="K18" s="10"/>
      <c r="L18" s="14" t="s">
        <v>22</v>
      </c>
      <c r="M18" s="14"/>
      <c r="N18" s="14"/>
    </row>
    <row r="19" spans="2:13" ht="15.75">
      <c r="B19" s="8"/>
      <c r="C19" s="8"/>
      <c r="D19" s="8"/>
      <c r="E19" s="8"/>
      <c r="F19" s="10"/>
      <c r="G19" s="8"/>
      <c r="H19" s="8"/>
      <c r="I19" s="8"/>
      <c r="J19" s="8"/>
      <c r="K19" s="8"/>
      <c r="L19" s="9"/>
      <c r="M19" s="9"/>
    </row>
  </sheetData>
  <sheetProtection/>
  <mergeCells count="27">
    <mergeCell ref="B18:C18"/>
    <mergeCell ref="E18:G18"/>
    <mergeCell ref="H18:J18"/>
    <mergeCell ref="N8:O9"/>
    <mergeCell ref="B12:E12"/>
    <mergeCell ref="E13:G13"/>
    <mergeCell ref="H13:J13"/>
    <mergeCell ref="L13:N13"/>
    <mergeCell ref="C14:E14"/>
    <mergeCell ref="H14:J14"/>
    <mergeCell ref="K14:N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6" right="0.1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8.28125" style="1" customWidth="1"/>
    <col min="4" max="4" width="6.140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7.7109375" style="1" customWidth="1"/>
    <col min="16" max="16384" width="9.140625" style="1" customWidth="1"/>
  </cols>
  <sheetData>
    <row r="1" spans="1:14" ht="15.75">
      <c r="A1" s="34" t="s">
        <v>1</v>
      </c>
      <c r="B1" s="34"/>
      <c r="C1" s="34"/>
      <c r="D1" s="34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36" t="s">
        <v>2</v>
      </c>
      <c r="B2" s="36"/>
      <c r="C2" s="36"/>
      <c r="D2" s="36"/>
      <c r="E2" s="35" t="s">
        <v>31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37" t="s">
        <v>32</v>
      </c>
      <c r="F3" s="37"/>
      <c r="G3" s="37"/>
      <c r="H3" s="37"/>
      <c r="I3" s="37"/>
      <c r="J3" s="37"/>
      <c r="K3" s="37"/>
      <c r="L3" s="37"/>
      <c r="M3" s="37"/>
      <c r="N3" s="37"/>
    </row>
    <row r="4" spans="5:14" ht="18.75" customHeight="1">
      <c r="E4" s="35" t="s">
        <v>39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9" t="s">
        <v>51</v>
      </c>
      <c r="F5" s="39"/>
      <c r="G5" s="39"/>
      <c r="H5" s="39"/>
      <c r="I5" s="39"/>
      <c r="J5" s="39"/>
      <c r="K5" s="39"/>
      <c r="L5" s="39"/>
      <c r="M5" s="39"/>
      <c r="N5" s="39"/>
    </row>
    <row r="6" spans="5:14" ht="15.75" customHeight="1">
      <c r="E6" s="39" t="s">
        <v>52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4" customFormat="1" ht="42" customHeight="1">
      <c r="A8" s="40" t="s">
        <v>0</v>
      </c>
      <c r="B8" s="40" t="s">
        <v>3</v>
      </c>
      <c r="C8" s="40" t="s">
        <v>4</v>
      </c>
      <c r="D8" s="40"/>
      <c r="E8" s="41" t="s">
        <v>5</v>
      </c>
      <c r="F8" s="42" t="s">
        <v>11</v>
      </c>
      <c r="G8" s="31" t="s">
        <v>35</v>
      </c>
      <c r="H8" s="32"/>
      <c r="I8" s="33"/>
      <c r="J8" s="42" t="s">
        <v>36</v>
      </c>
      <c r="K8" s="31" t="s">
        <v>10</v>
      </c>
      <c r="L8" s="32"/>
      <c r="M8" s="33"/>
      <c r="N8" s="44" t="s">
        <v>14</v>
      </c>
      <c r="O8" s="45"/>
    </row>
    <row r="9" spans="1:15" s="4" customFormat="1" ht="40.5" customHeight="1">
      <c r="A9" s="40"/>
      <c r="B9" s="40"/>
      <c r="C9" s="40"/>
      <c r="D9" s="40"/>
      <c r="E9" s="40"/>
      <c r="F9" s="43"/>
      <c r="G9" s="3" t="s">
        <v>17</v>
      </c>
      <c r="H9" s="6" t="s">
        <v>8</v>
      </c>
      <c r="I9" s="3" t="s">
        <v>9</v>
      </c>
      <c r="J9" s="43"/>
      <c r="K9" s="3" t="s">
        <v>12</v>
      </c>
      <c r="L9" s="3" t="s">
        <v>6</v>
      </c>
      <c r="M9" s="3" t="s">
        <v>13</v>
      </c>
      <c r="N9" s="46"/>
      <c r="O9" s="47"/>
    </row>
    <row r="10" spans="1:15" s="4" customFormat="1" ht="19.5" customHeight="1">
      <c r="A10" s="22">
        <v>1</v>
      </c>
      <c r="B10" s="19" t="s">
        <v>26</v>
      </c>
      <c r="C10" s="20" t="s">
        <v>24</v>
      </c>
      <c r="D10" s="21" t="s">
        <v>25</v>
      </c>
      <c r="E10" s="16" t="s">
        <v>29</v>
      </c>
      <c r="F10" s="17">
        <v>10</v>
      </c>
      <c r="G10" s="17">
        <v>9</v>
      </c>
      <c r="H10" s="17"/>
      <c r="I10" s="18">
        <f>G10</f>
        <v>9</v>
      </c>
      <c r="J10" s="24">
        <v>7</v>
      </c>
      <c r="K10" s="28">
        <f>ROUND((J10*7+I10*2+F10)/10,1)</f>
        <v>7.7</v>
      </c>
      <c r="L10" s="29" t="str">
        <f>IF(K10&gt;=8.5,"A",IF(K10&gt;=7,"B",IF(K10&gt;=5.5,"C",IF(K10&gt;=4,"D",IF(AND(K10&lt;4,K10&gt;=0),"F",IF(AND(F10="",I10="",J10=""),"I",IF(OR(F10&lt;&gt;"",I10&lt;&gt;"",J10&lt;&gt;""),"X","R")))))))</f>
        <v>B</v>
      </c>
      <c r="M10" s="30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 ĐẠT")</f>
        <v> ĐẠT</v>
      </c>
    </row>
    <row r="11" spans="1:15" s="4" customFormat="1" ht="19.5" customHeight="1">
      <c r="A11" s="22">
        <v>2</v>
      </c>
      <c r="B11" s="19" t="s">
        <v>27</v>
      </c>
      <c r="C11" s="20" t="s">
        <v>50</v>
      </c>
      <c r="D11" s="21" t="s">
        <v>28</v>
      </c>
      <c r="E11" s="16" t="s">
        <v>30</v>
      </c>
      <c r="F11" s="17">
        <v>10</v>
      </c>
      <c r="G11" s="17">
        <v>9</v>
      </c>
      <c r="H11" s="17"/>
      <c r="I11" s="18">
        <f>G11</f>
        <v>9</v>
      </c>
      <c r="J11" s="23">
        <v>7</v>
      </c>
      <c r="K11" s="28">
        <f>ROUND((J11*7+I11*2+F11)/10,1)</f>
        <v>7.7</v>
      </c>
      <c r="L11" s="29" t="str">
        <f>IF(K11&gt;=8.5,"A",IF(K11&gt;=7,"B",IF(K11&gt;=5.5,"C",IF(K11&gt;=4,"D",IF(AND(K11&lt;4,K11&gt;=0),"F",IF(AND(F11="",I11="",J11=""),"I",IF(OR(F11&lt;&gt;"",I11&lt;&gt;"",J11&lt;&gt;""),"X","R")))))))</f>
        <v>B</v>
      </c>
      <c r="M11" s="30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 ĐẠT")</f>
        <v> ĐẠT</v>
      </c>
    </row>
    <row r="12" spans="2:10" ht="21.75" customHeight="1">
      <c r="B12" s="38" t="s">
        <v>23</v>
      </c>
      <c r="C12" s="38"/>
      <c r="D12" s="38"/>
      <c r="E12" s="38"/>
      <c r="F12" s="12"/>
      <c r="G12" s="13"/>
      <c r="H12" s="13"/>
      <c r="I12" s="13"/>
      <c r="J12" s="13"/>
    </row>
    <row r="13" spans="2:14" ht="15.75">
      <c r="B13" s="14" t="s">
        <v>18</v>
      </c>
      <c r="C13"/>
      <c r="D13" s="14"/>
      <c r="E13" s="35" t="s">
        <v>15</v>
      </c>
      <c r="F13" s="35"/>
      <c r="G13" s="35"/>
      <c r="H13" s="35" t="s">
        <v>16</v>
      </c>
      <c r="I13" s="35"/>
      <c r="J13" s="35"/>
      <c r="K13" s="14"/>
      <c r="L13" s="35" t="s">
        <v>19</v>
      </c>
      <c r="M13" s="35"/>
      <c r="N13" s="35"/>
    </row>
    <row r="14" spans="3:14" ht="15.75">
      <c r="C14" s="37"/>
      <c r="D14" s="37"/>
      <c r="E14" s="37"/>
      <c r="F14" s="1"/>
      <c r="H14" s="38"/>
      <c r="I14" s="38"/>
      <c r="J14" s="38"/>
      <c r="K14" s="38"/>
      <c r="L14" s="38"/>
      <c r="M14" s="38"/>
      <c r="N14" s="38"/>
    </row>
    <row r="15" spans="3:6" ht="15.75">
      <c r="C15" s="15"/>
      <c r="F15" s="1"/>
    </row>
    <row r="16" ht="15.75">
      <c r="F16" s="1"/>
    </row>
    <row r="17" ht="15.75">
      <c r="F17" s="1"/>
    </row>
    <row r="18" spans="2:14" ht="15.75">
      <c r="B18" s="35" t="s">
        <v>34</v>
      </c>
      <c r="C18" s="35"/>
      <c r="D18" s="10"/>
      <c r="E18" s="35" t="s">
        <v>20</v>
      </c>
      <c r="F18" s="35"/>
      <c r="G18" s="35"/>
      <c r="H18" s="35" t="s">
        <v>21</v>
      </c>
      <c r="I18" s="35"/>
      <c r="J18" s="35"/>
      <c r="K18" s="10"/>
      <c r="L18" s="14" t="s">
        <v>22</v>
      </c>
      <c r="M18" s="14"/>
      <c r="N18" s="14"/>
    </row>
    <row r="19" spans="2:13" ht="15.75">
      <c r="B19" s="8"/>
      <c r="C19" s="8"/>
      <c r="D19" s="8"/>
      <c r="E19" s="8"/>
      <c r="F19" s="10"/>
      <c r="G19" s="8"/>
      <c r="H19" s="8"/>
      <c r="I19" s="8"/>
      <c r="J19" s="8"/>
      <c r="K19" s="8"/>
      <c r="L19" s="9"/>
      <c r="M19" s="9"/>
    </row>
  </sheetData>
  <sheetProtection/>
  <mergeCells count="27">
    <mergeCell ref="B18:C18"/>
    <mergeCell ref="E18:G18"/>
    <mergeCell ref="H18:J18"/>
    <mergeCell ref="N8:O9"/>
    <mergeCell ref="B12:E12"/>
    <mergeCell ref="E13:G13"/>
    <mergeCell ref="H13:J13"/>
    <mergeCell ref="L13:N13"/>
    <mergeCell ref="C14:E14"/>
    <mergeCell ref="H14:J14"/>
    <mergeCell ref="K14:N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9" right="0.35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8.28125" style="1" customWidth="1"/>
    <col min="4" max="4" width="6.140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7.7109375" style="1" customWidth="1"/>
    <col min="16" max="16384" width="9.140625" style="1" customWidth="1"/>
  </cols>
  <sheetData>
    <row r="1" spans="1:14" ht="15.75">
      <c r="A1" s="34" t="s">
        <v>1</v>
      </c>
      <c r="B1" s="34"/>
      <c r="C1" s="34"/>
      <c r="D1" s="34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36" t="s">
        <v>2</v>
      </c>
      <c r="B2" s="36"/>
      <c r="C2" s="36"/>
      <c r="D2" s="36"/>
      <c r="E2" s="35" t="s">
        <v>31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37" t="s">
        <v>32</v>
      </c>
      <c r="F3" s="37"/>
      <c r="G3" s="37"/>
      <c r="H3" s="37"/>
      <c r="I3" s="37"/>
      <c r="J3" s="37"/>
      <c r="K3" s="37"/>
      <c r="L3" s="37"/>
      <c r="M3" s="37"/>
      <c r="N3" s="37"/>
    </row>
    <row r="4" spans="5:14" ht="18.75" customHeight="1">
      <c r="E4" s="35" t="s">
        <v>39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9" t="s">
        <v>53</v>
      </c>
      <c r="F5" s="39"/>
      <c r="G5" s="39"/>
      <c r="H5" s="39"/>
      <c r="I5" s="39"/>
      <c r="J5" s="39"/>
      <c r="K5" s="39"/>
      <c r="L5" s="39"/>
      <c r="M5" s="39"/>
      <c r="N5" s="39"/>
    </row>
    <row r="6" spans="5:14" ht="15.75" customHeight="1">
      <c r="E6" s="39" t="s">
        <v>54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4" customFormat="1" ht="42" customHeight="1">
      <c r="A8" s="40" t="s">
        <v>0</v>
      </c>
      <c r="B8" s="40" t="s">
        <v>3</v>
      </c>
      <c r="C8" s="40" t="s">
        <v>4</v>
      </c>
      <c r="D8" s="40"/>
      <c r="E8" s="41" t="s">
        <v>5</v>
      </c>
      <c r="F8" s="42" t="s">
        <v>11</v>
      </c>
      <c r="G8" s="31" t="s">
        <v>42</v>
      </c>
      <c r="H8" s="32"/>
      <c r="I8" s="33"/>
      <c r="J8" s="42" t="s">
        <v>33</v>
      </c>
      <c r="K8" s="31" t="s">
        <v>10</v>
      </c>
      <c r="L8" s="32"/>
      <c r="M8" s="33"/>
      <c r="N8" s="44" t="s">
        <v>14</v>
      </c>
      <c r="O8" s="45"/>
    </row>
    <row r="9" spans="1:15" s="4" customFormat="1" ht="40.5" customHeight="1">
      <c r="A9" s="40"/>
      <c r="B9" s="40"/>
      <c r="C9" s="40"/>
      <c r="D9" s="40"/>
      <c r="E9" s="40"/>
      <c r="F9" s="43"/>
      <c r="G9" s="3" t="s">
        <v>17</v>
      </c>
      <c r="H9" s="6" t="s">
        <v>8</v>
      </c>
      <c r="I9" s="3" t="s">
        <v>9</v>
      </c>
      <c r="J9" s="43"/>
      <c r="K9" s="3" t="s">
        <v>12</v>
      </c>
      <c r="L9" s="3" t="s">
        <v>6</v>
      </c>
      <c r="M9" s="3" t="s">
        <v>13</v>
      </c>
      <c r="N9" s="46"/>
      <c r="O9" s="47"/>
    </row>
    <row r="10" spans="1:15" s="4" customFormat="1" ht="19.5" customHeight="1">
      <c r="A10" s="22">
        <v>1</v>
      </c>
      <c r="B10" s="19" t="s">
        <v>26</v>
      </c>
      <c r="C10" s="20" t="s">
        <v>24</v>
      </c>
      <c r="D10" s="21" t="s">
        <v>25</v>
      </c>
      <c r="E10" s="16" t="s">
        <v>29</v>
      </c>
      <c r="F10" s="17">
        <v>8</v>
      </c>
      <c r="G10" s="17">
        <v>7</v>
      </c>
      <c r="H10" s="17">
        <v>7.5</v>
      </c>
      <c r="I10" s="18">
        <f>(H10+G10+F10)/3</f>
        <v>7.5</v>
      </c>
      <c r="J10" s="24">
        <v>8.5</v>
      </c>
      <c r="K10" s="28">
        <f>ROUND((J10*6+I10*4)/10,1)</f>
        <v>8.1</v>
      </c>
      <c r="L10" s="29" t="str">
        <f>IF(K10&gt;=8.5,"A",IF(K10&gt;=7,"B",IF(K10&gt;=5.5,"C",IF(K10&gt;=4,"D",IF(AND(K10&lt;4,K10&gt;=0),"F",IF(AND(F10="",I10="",J10=""),"I",IF(OR(F10&lt;&gt;"",I10&lt;&gt;"",J10&lt;&gt;""),"X","R")))))))</f>
        <v>B</v>
      </c>
      <c r="M10" s="30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 ĐẠT")</f>
        <v> ĐẠT</v>
      </c>
    </row>
    <row r="11" spans="1:15" s="4" customFormat="1" ht="19.5" customHeight="1">
      <c r="A11" s="22">
        <v>2</v>
      </c>
      <c r="B11" s="19" t="s">
        <v>27</v>
      </c>
      <c r="C11" s="20" t="s">
        <v>50</v>
      </c>
      <c r="D11" s="21" t="s">
        <v>28</v>
      </c>
      <c r="E11" s="16" t="s">
        <v>30</v>
      </c>
      <c r="F11" s="17">
        <v>8</v>
      </c>
      <c r="G11" s="17">
        <v>7</v>
      </c>
      <c r="H11" s="17">
        <v>7.5</v>
      </c>
      <c r="I11" s="18">
        <f>(H11+G11+F11)/3</f>
        <v>7.5</v>
      </c>
      <c r="J11" s="23">
        <v>8.5</v>
      </c>
      <c r="K11" s="28">
        <f>ROUND((J11*6+I11*4)/10,1)</f>
        <v>8.1</v>
      </c>
      <c r="L11" s="29" t="str">
        <f>IF(K11&gt;=8.5,"A",IF(K11&gt;=7,"B",IF(K11&gt;=5.5,"C",IF(K11&gt;=4,"D",IF(AND(K11&lt;4,K11&gt;=0),"F",IF(AND(F11="",I11="",J11=""),"I",IF(OR(F11&lt;&gt;"",I11&lt;&gt;"",J11&lt;&gt;""),"X","R")))))))</f>
        <v>B</v>
      </c>
      <c r="M11" s="30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 ĐẠT")</f>
        <v> ĐẠT</v>
      </c>
    </row>
    <row r="12" spans="2:10" ht="21.75" customHeight="1">
      <c r="B12" s="38" t="s">
        <v>23</v>
      </c>
      <c r="C12" s="38"/>
      <c r="D12" s="38"/>
      <c r="E12" s="38"/>
      <c r="F12" s="12"/>
      <c r="G12" s="13"/>
      <c r="H12" s="13"/>
      <c r="I12" s="13"/>
      <c r="J12" s="13"/>
    </row>
    <row r="13" spans="2:14" ht="15.75">
      <c r="B13" s="14" t="s">
        <v>18</v>
      </c>
      <c r="C13"/>
      <c r="D13" s="14"/>
      <c r="E13" s="35" t="s">
        <v>15</v>
      </c>
      <c r="F13" s="35"/>
      <c r="G13" s="35"/>
      <c r="H13" s="35" t="s">
        <v>16</v>
      </c>
      <c r="I13" s="35"/>
      <c r="J13" s="35"/>
      <c r="K13" s="14"/>
      <c r="L13" s="35" t="s">
        <v>19</v>
      </c>
      <c r="M13" s="35"/>
      <c r="N13" s="35"/>
    </row>
    <row r="14" spans="3:14" ht="15.75">
      <c r="C14" s="37"/>
      <c r="D14" s="37"/>
      <c r="E14" s="37"/>
      <c r="F14" s="1"/>
      <c r="H14" s="38"/>
      <c r="I14" s="38"/>
      <c r="J14" s="38"/>
      <c r="K14" s="38"/>
      <c r="L14" s="38"/>
      <c r="M14" s="38"/>
      <c r="N14" s="38"/>
    </row>
    <row r="15" spans="3:6" ht="15.75">
      <c r="C15" s="15"/>
      <c r="F15" s="1"/>
    </row>
    <row r="16" ht="15.75">
      <c r="F16" s="1"/>
    </row>
    <row r="17" ht="15.75">
      <c r="F17" s="1"/>
    </row>
    <row r="18" spans="2:14" ht="15.75">
      <c r="B18" s="35" t="s">
        <v>34</v>
      </c>
      <c r="C18" s="35"/>
      <c r="D18" s="10"/>
      <c r="E18" s="35" t="s">
        <v>20</v>
      </c>
      <c r="F18" s="35"/>
      <c r="G18" s="35"/>
      <c r="H18" s="35" t="s">
        <v>21</v>
      </c>
      <c r="I18" s="35"/>
      <c r="J18" s="35"/>
      <c r="K18" s="10"/>
      <c r="L18" s="14" t="s">
        <v>22</v>
      </c>
      <c r="M18" s="14"/>
      <c r="N18" s="14"/>
    </row>
    <row r="19" spans="2:13" ht="15.75">
      <c r="B19" s="8"/>
      <c r="C19" s="8"/>
      <c r="D19" s="8"/>
      <c r="E19" s="8"/>
      <c r="F19" s="10"/>
      <c r="G19" s="8"/>
      <c r="H19" s="8"/>
      <c r="I19" s="8"/>
      <c r="J19" s="8"/>
      <c r="K19" s="8"/>
      <c r="L19" s="9"/>
      <c r="M19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4:N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18:C18"/>
    <mergeCell ref="E18:G18"/>
    <mergeCell ref="H18:J18"/>
    <mergeCell ref="N8:O9"/>
    <mergeCell ref="B12:E12"/>
    <mergeCell ref="E13:G13"/>
    <mergeCell ref="H13:J13"/>
    <mergeCell ref="L13:N13"/>
    <mergeCell ref="C14:E14"/>
    <mergeCell ref="H14:J14"/>
  </mergeCells>
  <printOptions/>
  <pageMargins left="0.36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Admin</cp:lastModifiedBy>
  <cp:lastPrinted>2021-03-17T11:17:42Z</cp:lastPrinted>
  <dcterms:created xsi:type="dcterms:W3CDTF">2009-09-21T02:41:34Z</dcterms:created>
  <dcterms:modified xsi:type="dcterms:W3CDTF">2021-03-17T11:27:53Z</dcterms:modified>
  <cp:category/>
  <cp:version/>
  <cp:contentType/>
  <cp:contentStatus/>
</cp:coreProperties>
</file>