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7"/>
  </bookViews>
  <sheets>
    <sheet name="Hoa PT" sheetId="1" r:id="rId1"/>
    <sheet name="VKT2" sheetId="2" r:id="rId2"/>
    <sheet name="TTHCM" sheetId="3" r:id="rId3"/>
    <sheet name="QLMT" sheetId="4" r:id="rId4"/>
    <sheet name="Thuy luc" sheetId="5" r:id="rId5"/>
    <sheet name="QLXLCTR" sheetId="6" r:id="rId6"/>
    <sheet name="PTMT" sheetId="7" r:id="rId7"/>
    <sheet name="TKUD" sheetId="8" r:id="rId8"/>
  </sheets>
  <definedNames/>
  <calcPr fullCalcOnLoad="1"/>
</workbook>
</file>

<file path=xl/sharedStrings.xml><?xml version="1.0" encoding="utf-8"?>
<sst xmlns="http://schemas.openxmlformats.org/spreadsheetml/2006/main" count="288" uniqueCount="56">
  <si>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</si>
  <si>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</si>
  <si>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</si>
  <si>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</si>
  <si>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</si>
  <si>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</si>
  <si>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</si>
  <si>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</si>
  <si>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</si>
  <si>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</si>
  <si>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</si>
  <si>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</si>
  <si>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</si>
  <si>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</si>
  <si>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</si>
  <si>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</si>
  <si>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</si>
  <si>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</si>
  <si>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</si>
  <si>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</si>
  <si>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</si>
  <si>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</si>
  <si>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</si>
  <si>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</si>
  <si>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</si>
  <si>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LỚP: CÔNG NGHỆ KỸ THUẬT MÔI TRƯỜNG K11</t>
  </si>
  <si>
    <t>NIÊN KHÓA: 2019 - 2023</t>
  </si>
  <si>
    <t>19Q1011003</t>
  </si>
  <si>
    <t>Lê Văn</t>
  </si>
  <si>
    <t>Phú</t>
  </si>
  <si>
    <t>02.10.2001</t>
  </si>
  <si>
    <t>Phan Văn Hoàng</t>
  </si>
  <si>
    <t>ĐIỂM KIỂM TRA ĐỊNH KỲ (M2 - HS4)</t>
  </si>
  <si>
    <t>ĐIỂM THI KẾT THÚC HỌC PHẦN (M3 - HS 5)</t>
  </si>
  <si>
    <t>Danh sách này gồm có 1 sinh viên./.</t>
  </si>
  <si>
    <t>Giảng viên:  Đoàn Thị Lan</t>
  </si>
  <si>
    <t>HỌC PHẦN: Vẽ kỹ thuật 2     SỐ TÍN CHỈ: 2</t>
  </si>
  <si>
    <t>Giảng viên:  Nguyễn Thị Thanh Hải</t>
  </si>
  <si>
    <t>Giảng viên:  Nguyễn Thị Cúc Phương</t>
  </si>
  <si>
    <t>HỌC PHẦN: Thủy lực    SỐ TÍN CHỈ: 2</t>
  </si>
  <si>
    <t>Giảng viên:  Tạ Quang Tài</t>
  </si>
  <si>
    <t>Học kỳ I - Năm học: 2020- 2021</t>
  </si>
  <si>
    <t>Học kỳ I - Năm học: 2020 - 2021</t>
  </si>
  <si>
    <t>Giảng viên:  Nguyễn Thị Hoài Giang</t>
  </si>
  <si>
    <t>ĐIỂM KIỂM TRA ĐỊNH KỲ (M2 - HS3)</t>
  </si>
  <si>
    <t>ĐIỂM THI KẾT THÚC HỌC PHẦN (M3 - HS 6)</t>
  </si>
  <si>
    <t>HỌC PHẦN: Hóa phân tích và TH Hóa PT             SỐ TÍN CHỈ: 3</t>
  </si>
  <si>
    <t>HỌC PHẦN: Tư tưởng Hồ Chí Minh            SỐ TÍN CHỈ: 2</t>
  </si>
  <si>
    <t>HỌC PHẦN: Quản lý và xử lý chất thải rắn, CTNH và đồ án   SỐ TÍN CHỈ: 3</t>
  </si>
  <si>
    <t>Giảng viên:  Nguyễn Xuân Cường</t>
  </si>
  <si>
    <t>HỌC PHẦN: Phân tích môi trường và thực hành   SỐ TÍN CHỈ: 3</t>
  </si>
  <si>
    <t>TH M 2.2</t>
  </si>
  <si>
    <t>Giảng viên:  Trần Thị Như Thảo</t>
  </si>
  <si>
    <t>HỌC PHẦN: Thống kê ứng dụng trong kỹ thuật môi trường  SỐ TÍN CHỈ: 2</t>
  </si>
  <si>
    <t>Giảng viên:  Nguyễn Hải Phong</t>
  </si>
  <si>
    <t>HỌC PHẦN: Quản lý môi trường và tham quan thực tế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</si>
</sst>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4" fontId="43" fillId="0" borderId="11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46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38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32</v>
      </c>
      <c r="H8" s="47"/>
      <c r="I8" s="48"/>
      <c r="J8" s="44" t="s">
        <v>33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5"/>
      <c r="G9" s="29" t="s">
        <v>17</v>
      </c>
      <c r="H9" s="30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7" t="s">
        <v>30</v>
      </c>
      <c r="F10" s="31">
        <v>9</v>
      </c>
      <c r="G10" s="31">
        <v>8</v>
      </c>
      <c r="H10" s="31">
        <v>9</v>
      </c>
      <c r="I10" s="28">
        <f>(H10*2.5+G10*1.5)/4</f>
        <v>8.625</v>
      </c>
      <c r="J10" s="15">
        <v>6</v>
      </c>
      <c r="K10" s="24">
        <f>ROUND((J10*5+I10*4+F10)/10,1)</f>
        <v>7.4</v>
      </c>
      <c r="L10" s="25" t="str">
        <f>IF(K10&gt;=8.5,"A",IF(K10&gt;=7,"B",IF(K10&gt;=5.5,"C",IF(K10&gt;=4,"D",IF(AND(K10&lt;4,K10&gt;=0),"F",IF(AND(F10="",I10="",J10=""),"I",IF(OR(F10&lt;&gt;"",I10&lt;&gt;"",J10&lt;&gt;""),"X","R")))))))</f>
        <v>B</v>
      </c>
      <c r="M10" s="26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3" right="0.18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41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36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35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18</v>
      </c>
      <c r="H8" s="47"/>
      <c r="I8" s="48"/>
      <c r="J8" s="44" t="s">
        <v>19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32">
        <v>8</v>
      </c>
      <c r="G10" s="32">
        <v>2</v>
      </c>
      <c r="H10" s="15"/>
      <c r="I10" s="15">
        <f>G10</f>
        <v>2</v>
      </c>
      <c r="J10" s="15">
        <v>8</v>
      </c>
      <c r="K10" s="24">
        <f>ROUND((J10*7+I10*2+F10)/10,1)</f>
        <v>6.8</v>
      </c>
      <c r="L10" s="25" t="str">
        <f>IF(K10&gt;=8.5,"A",IF(K10&gt;=7,"B",IF(K10&gt;=5.5,"C",IF(K10&gt;=4,"D",IF(AND(K10&lt;4,K10&gt;=0),"F",IF(AND(F10="",I10="",J10=""),"I",IF(OR(F10&lt;&gt;"",I10&lt;&gt;"",J10&lt;&gt;""),"X","R")))))))</f>
        <v>C</v>
      </c>
      <c r="M10" s="26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8" right="0.31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47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37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18</v>
      </c>
      <c r="H8" s="47"/>
      <c r="I8" s="48"/>
      <c r="J8" s="44" t="s">
        <v>19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8</v>
      </c>
      <c r="G10" s="15">
        <v>8</v>
      </c>
      <c r="H10" s="15"/>
      <c r="I10" s="15">
        <f>G10</f>
        <v>8</v>
      </c>
      <c r="J10" s="15">
        <v>7.5</v>
      </c>
      <c r="K10" s="19">
        <f>ROUND((J10*7+I10*2+F10)/10,1)</f>
        <v>7.7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33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5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55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43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44</v>
      </c>
      <c r="H8" s="47"/>
      <c r="I8" s="48"/>
      <c r="J8" s="44" t="s">
        <v>45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10</v>
      </c>
      <c r="G10" s="15">
        <v>9</v>
      </c>
      <c r="H10" s="15">
        <v>9.5</v>
      </c>
      <c r="I10" s="15">
        <f>(H10*2+G10)/3</f>
        <v>9.333333333333334</v>
      </c>
      <c r="J10" s="15">
        <v>9.3</v>
      </c>
      <c r="K10" s="24">
        <f>ROUND((J10*6+I10*3+F10)/10,1)</f>
        <v>9.4</v>
      </c>
      <c r="L10" s="33" t="str">
        <f>IF(K10&gt;=8.5,"A",IF(K10&gt;=7,"B",IF(K10&gt;=5.5,"C",IF(K10&gt;=4,"D",IF(AND(K10&lt;4,K10&gt;=0),"F",IF(AND(F10="",I10="",J10=""),"I",IF(OR(F10&lt;&gt;"",I10&lt;&gt;"",J10&lt;&gt;""),"X","R")))))))</f>
        <v>A</v>
      </c>
      <c r="M10" s="34">
        <f>IF(L10="A",4,IF(L10="B",3,IF(L10="C",2,IF(L10="D",1,0))))</f>
        <v>4</v>
      </c>
      <c r="N10" s="35" t="str">
        <f>IF(L10="A","GIỎI",IF(L10="B","KHÁ",IF(L10="C","TB",IF(L10="D","TB YẾU","KÉM"))))</f>
        <v>GIỎI</v>
      </c>
      <c r="O10" s="36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</mergeCells>
  <printOptions/>
  <pageMargins left="0.53" right="0.39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5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39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40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18</v>
      </c>
      <c r="H8" s="47"/>
      <c r="I8" s="48"/>
      <c r="J8" s="44" t="s">
        <v>19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8</v>
      </c>
      <c r="G10" s="15">
        <v>7</v>
      </c>
      <c r="H10" s="15"/>
      <c r="I10" s="15">
        <f>G10</f>
        <v>7</v>
      </c>
      <c r="J10" s="15">
        <v>2.5</v>
      </c>
      <c r="K10" s="24">
        <f>ROUND((J10*7+I10*2+F10)/10,1)</f>
        <v>4</v>
      </c>
      <c r="L10" s="25" t="str">
        <f>IF(K10&gt;=8.5,"A",IF(K10&gt;=7,"B",IF(K10&gt;=5.5,"C",IF(K10&gt;=4,"D",IF(AND(K10&lt;4,K10&gt;=0),"F",IF(AND(F10="",I10="",J10=""),"I",IF(OR(F10&lt;&gt;"",I10&lt;&gt;"",J10&lt;&gt;""),"X","R")))))))</f>
        <v>D</v>
      </c>
      <c r="M10" s="26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1:15" ht="15.75">
      <c r="A12" s="38" t="s">
        <v>20</v>
      </c>
      <c r="B12" s="38"/>
      <c r="C12" s="38"/>
      <c r="D12" s="38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6"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  <mergeCell ref="A12:D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5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48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49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32</v>
      </c>
      <c r="H8" s="47"/>
      <c r="I8" s="48"/>
      <c r="J8" s="44" t="s">
        <v>33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10</v>
      </c>
      <c r="G10" s="15">
        <v>6.7</v>
      </c>
      <c r="H10" s="15"/>
      <c r="I10" s="15">
        <f>G10</f>
        <v>6.7</v>
      </c>
      <c r="J10" s="15">
        <v>10</v>
      </c>
      <c r="K10" s="24">
        <f>ROUND((J10*5+I10*4+F10)/10,1)</f>
        <v>8.7</v>
      </c>
      <c r="L10" s="25" t="str">
        <f>IF(K10&gt;=8.5,"A",IF(K10&gt;=7,"B",IF(K10&gt;=5.5,"C",IF(K10&gt;=4,"D",IF(AND(K10&lt;4,K10&gt;=0),"F",IF(AND(F10="",I10="",J10=""),"I",IF(OR(F10&lt;&gt;"",I10&lt;&gt;"",J10&lt;&gt;""),"X","R")))))))</f>
        <v>A</v>
      </c>
      <c r="M10" s="26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1:15" ht="15.75">
      <c r="A12" s="38" t="s">
        <v>20</v>
      </c>
      <c r="B12" s="38"/>
      <c r="C12" s="38"/>
      <c r="D12" s="38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C17"/>
    <mergeCell ref="E17:G17"/>
    <mergeCell ref="I17:K17"/>
    <mergeCell ref="M17:O17"/>
    <mergeCell ref="N8:O9"/>
    <mergeCell ref="B11:E11"/>
    <mergeCell ref="A12:D12"/>
    <mergeCell ref="E12:G12"/>
    <mergeCell ref="I12:K12"/>
    <mergeCell ref="M12:O12"/>
  </mergeCells>
  <printOptions/>
  <pageMargins left="0.3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5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50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52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32</v>
      </c>
      <c r="H8" s="47"/>
      <c r="I8" s="48"/>
      <c r="J8" s="44" t="s">
        <v>33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4" t="s">
        <v>51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9.5</v>
      </c>
      <c r="G10" s="15">
        <v>9.5</v>
      </c>
      <c r="H10" s="15">
        <v>9</v>
      </c>
      <c r="I10" s="15">
        <f>(H10+G10)/2</f>
        <v>9.25</v>
      </c>
      <c r="J10" s="15">
        <v>9.5</v>
      </c>
      <c r="K10" s="24">
        <f>ROUND((J10*5+I10*4+F10)/10,1)</f>
        <v>9.4</v>
      </c>
      <c r="L10" s="33" t="str">
        <f>IF(K10&gt;=8.5,"A",IF(K10&gt;=7,"B",IF(K10&gt;=5.5,"C",IF(K10&gt;=4,"D",IF(AND(K10&lt;4,K10&gt;=0),"F",IF(AND(F10="",I10="",J10=""),"I",IF(OR(F10&lt;&gt;"",I10&lt;&gt;"",J10&lt;&gt;""),"X","R")))))))</f>
        <v>A</v>
      </c>
      <c r="M10" s="34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1:15" ht="15.75">
      <c r="A12" s="38" t="s">
        <v>20</v>
      </c>
      <c r="B12" s="38"/>
      <c r="C12" s="38"/>
      <c r="D12" s="38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C17"/>
    <mergeCell ref="E17:G17"/>
    <mergeCell ref="I17:K17"/>
    <mergeCell ref="M17:O17"/>
    <mergeCell ref="N8:O9"/>
    <mergeCell ref="B11:E11"/>
    <mergeCell ref="A12:D12"/>
    <mergeCell ref="E12:G12"/>
    <mergeCell ref="I12:K12"/>
    <mergeCell ref="M12:O12"/>
  </mergeCells>
  <printOptions/>
  <pageMargins left="0.27" right="0.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5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25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26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42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53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54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5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46" t="s">
        <v>18</v>
      </c>
      <c r="H8" s="47"/>
      <c r="I8" s="48"/>
      <c r="J8" s="44" t="s">
        <v>19</v>
      </c>
      <c r="K8" s="46" t="s">
        <v>10</v>
      </c>
      <c r="L8" s="47"/>
      <c r="M8" s="48"/>
      <c r="N8" s="50" t="s">
        <v>14</v>
      </c>
      <c r="O8" s="51"/>
    </row>
    <row r="9" spans="1:15" s="5" customFormat="1" ht="38.25" customHeight="1">
      <c r="A9" s="42"/>
      <c r="B9" s="42"/>
      <c r="C9" s="42"/>
      <c r="D9" s="42"/>
      <c r="E9" s="42"/>
      <c r="F9" s="49"/>
      <c r="G9" s="14" t="s">
        <v>17</v>
      </c>
      <c r="H9" s="7" t="s">
        <v>8</v>
      </c>
      <c r="I9" s="4" t="s">
        <v>9</v>
      </c>
      <c r="J9" s="49"/>
      <c r="K9" s="4" t="s">
        <v>12</v>
      </c>
      <c r="L9" s="4" t="s">
        <v>6</v>
      </c>
      <c r="M9" s="4" t="s">
        <v>13</v>
      </c>
      <c r="N9" s="52"/>
      <c r="O9" s="53"/>
    </row>
    <row r="10" spans="1:15" s="3" customFormat="1" ht="19.5" customHeight="1">
      <c r="A10" s="11">
        <v>1</v>
      </c>
      <c r="B10" s="20" t="s">
        <v>27</v>
      </c>
      <c r="C10" s="21" t="s">
        <v>28</v>
      </c>
      <c r="D10" s="22" t="s">
        <v>29</v>
      </c>
      <c r="E10" s="23" t="s">
        <v>30</v>
      </c>
      <c r="F10" s="15">
        <v>10</v>
      </c>
      <c r="G10" s="15">
        <v>8.5</v>
      </c>
      <c r="H10" s="15"/>
      <c r="I10" s="15">
        <f>G10</f>
        <v>8.5</v>
      </c>
      <c r="J10" s="15">
        <v>6.5</v>
      </c>
      <c r="K10" s="24">
        <f>ROUND((J10*7+I10*2+F10)/10,1)</f>
        <v>7.3</v>
      </c>
      <c r="L10" s="25" t="str">
        <f>IF(K10&gt;=8.5,"A",IF(K10&gt;=7,"B",IF(K10&gt;=5.5,"C",IF(K10&gt;=4,"D",IF(AND(K10&lt;4,K10&gt;=0),"F",IF(AND(F10="",I10="",J10=""),"I",IF(OR(F10&lt;&gt;"",I10&lt;&gt;"",J10&lt;&gt;""),"X","R")))))))</f>
        <v>B</v>
      </c>
      <c r="M10" s="26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23.25" customHeight="1">
      <c r="B11" s="54" t="s">
        <v>34</v>
      </c>
      <c r="C11" s="54"/>
      <c r="D11" s="54"/>
      <c r="E11" s="54"/>
    </row>
    <row r="12" spans="1:15" ht="15.75">
      <c r="A12" s="38" t="s">
        <v>20</v>
      </c>
      <c r="B12" s="38"/>
      <c r="C12" s="38"/>
      <c r="D12" s="38"/>
      <c r="E12" s="38" t="s">
        <v>15</v>
      </c>
      <c r="F12" s="38"/>
      <c r="G12" s="38"/>
      <c r="H12" s="16"/>
      <c r="I12" s="55" t="s">
        <v>16</v>
      </c>
      <c r="J12" s="55"/>
      <c r="K12" s="55"/>
      <c r="M12" s="55" t="s">
        <v>21</v>
      </c>
      <c r="N12" s="55"/>
      <c r="O12" s="55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31</v>
      </c>
      <c r="C17" s="38"/>
      <c r="D17" s="17"/>
      <c r="E17" s="56" t="s">
        <v>22</v>
      </c>
      <c r="F17" s="56"/>
      <c r="G17" s="56"/>
      <c r="H17" s="18"/>
      <c r="I17" s="55" t="s">
        <v>23</v>
      </c>
      <c r="J17" s="55"/>
      <c r="K17" s="55"/>
      <c r="M17" s="55" t="s">
        <v>24</v>
      </c>
      <c r="N17" s="55"/>
      <c r="O17" s="55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6">
    <mergeCell ref="B17:C17"/>
    <mergeCell ref="E17:G17"/>
    <mergeCell ref="I17:K17"/>
    <mergeCell ref="M17:O17"/>
    <mergeCell ref="N8:O9"/>
    <mergeCell ref="B11:E11"/>
    <mergeCell ref="A12:D12"/>
    <mergeCell ref="E12:G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2021-03-11T05:00:41Z</cp:lastPrinted>
  <dcterms:created xsi:type="dcterms:W3CDTF">2009-09-21T02:41:34Z</dcterms:created>
  <dcterms:modified xsi:type="dcterms:W3CDTF">2021-06-08T04:18:59Z</dcterms:modified>
  <cp:category/>
  <cp:version/>
  <cp:contentType/>
  <cp:contentStatus/>
</cp:coreProperties>
</file>