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8"/>
  </bookViews>
  <sheets>
    <sheet name="Thuy luc" sheetId="1" r:id="rId1"/>
    <sheet name="Trac dia" sheetId="2" r:id="rId2"/>
    <sheet name="TT trăc dia" sheetId="3" r:id="rId3"/>
    <sheet name="Kien truc" sheetId="4" r:id="rId4"/>
    <sheet name="Dia chat" sheetId="5" r:id="rId5"/>
    <sheet name="TT dia chat" sheetId="6" r:id="rId6"/>
    <sheet name="SBVL2" sheetId="7" r:id="rId7"/>
    <sheet name="XSTK" sheetId="8" r:id="rId8"/>
    <sheet name="ĐLCM" sheetId="9" r:id="rId9"/>
  </sheets>
  <definedNames/>
  <calcPr fullCalcOnLoad="1"/>
</workbook>
</file>

<file path=xl/sharedStrings.xml><?xml version="1.0" encoding="utf-8"?>
<sst xmlns="http://schemas.openxmlformats.org/spreadsheetml/2006/main" count="386" uniqueCount="62">
  <si>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</si>
  <si>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</si>
  <si>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</si>
  <si>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</si>
  <si>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</si>
  <si>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</si>
  <si>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</si>
  <si>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</si>
  <si>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</si>
  <si>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</si>
  <si>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</si>
  <si>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</si>
  <si>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</si>
  <si>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</si>
  <si>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</si>
  <si>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</si>
  <si>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</si>
  <si>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</si>
  <si>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THI KẾT THÚC HỌC PHẦN (M3 - HS 7)</t>
  </si>
  <si>
    <t>Xác nhận của Phòng ĐT - KHCN</t>
  </si>
  <si>
    <t>ĐIỂM KIỂM TRA ĐỊNH KỲ (M2 - HS2)</t>
  </si>
  <si>
    <t>Người dò điểm</t>
  </si>
  <si>
    <t>Hà Thị Ngọc Diệu</t>
  </si>
  <si>
    <t>Nguyễn Thị Thi</t>
  </si>
  <si>
    <t>Nguyễn Ngọc Thủy Tiên</t>
  </si>
  <si>
    <t>LỚP: KỸ THUẬT XÂY DỰNG K11</t>
  </si>
  <si>
    <t>NIÊN KHÓA: 2019 - 2024</t>
  </si>
  <si>
    <t>19Q1021003</t>
  </si>
  <si>
    <t xml:space="preserve">Hoàng Văn </t>
  </si>
  <si>
    <t>Long</t>
  </si>
  <si>
    <t xml:space="preserve">17.09.1996 </t>
  </si>
  <si>
    <t>19Q1021004</t>
  </si>
  <si>
    <t xml:space="preserve">Trần Quốc </t>
  </si>
  <si>
    <t>Trung</t>
  </si>
  <si>
    <t>01.04.2000</t>
  </si>
  <si>
    <t>19Q1021009</t>
  </si>
  <si>
    <t>Lê Quang</t>
  </si>
  <si>
    <t>Phúc</t>
  </si>
  <si>
    <t>25.06.2001</t>
  </si>
  <si>
    <t>Danh sách này gồm có 3 sinh viên./.</t>
  </si>
  <si>
    <t>Phan Văn Hoàng</t>
  </si>
  <si>
    <t>ĐIỂM THI KẾT THÚC HỌC PHẦN (M3 - HS 6)</t>
  </si>
  <si>
    <t>HỌC PHẦN:  Thủy lực        SỐ TÍN CHỈ: 2</t>
  </si>
  <si>
    <t>Giảng viên:  Tạ Quang Tài</t>
  </si>
  <si>
    <t>Giảng viên:   Nguyễn Hải Đăng</t>
  </si>
  <si>
    <t>ĐIỂM KIỂM TRA ĐỊNH KỲ (M2 - HS3)</t>
  </si>
  <si>
    <t>HỌC PHẦN:  Kiến trúc 1        SỐ TÍN CHỈ: 2</t>
  </si>
  <si>
    <t>Giảng viên:   Hoàng Đức Anh Vũ</t>
  </si>
  <si>
    <t>Giảng viên:   Hoàng Thị Sinh Hương</t>
  </si>
  <si>
    <t>Học kỳ II - Năm học: 2020- 2021</t>
  </si>
  <si>
    <t>HỌC PHẦN:  Sức bền vật liêu 2        SỐ TÍN CHỈ: 2</t>
  </si>
  <si>
    <t>Giảng viên:   Thái Quang Minh</t>
  </si>
  <si>
    <t>HỌC PHẦN:  Xác suất thống kê       SỐ TÍN CHỈ: 2</t>
  </si>
  <si>
    <t>Giảng viên:   Hồ Xuân Thắng</t>
  </si>
  <si>
    <t>ĐIỂM THÁI ĐỘ HỌC TẬP (M1-HS 2)</t>
  </si>
  <si>
    <t>HỌC PHẦN:  Trắc địa       SỐ TÍN CHỈ: 2</t>
  </si>
  <si>
    <t>HỌC PHẦN:  Thực tập Trắc địa       SỐ TÍN CHỈ: 1</t>
  </si>
  <si>
    <t>ĐIỂM THỰC TẬP</t>
  </si>
  <si>
    <t>HỌC PHẦN:  Địa chất công trình        SỐ TÍN CHỈ: 2</t>
  </si>
  <si>
    <t>HỌC PHẦN:  Thực tập địa chất công trình     SỐ TC: 1</t>
  </si>
  <si>
    <t>HỌC PHẦN:  Đường lối cách mạng của ĐCSVN       SỐ TÍN CHỈ: 3</t>
  </si>
  <si>
    <t>Giảng viên:   Nguyễn Thị Thanh Hải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</si>
</sst>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83" fontId="43" fillId="32" borderId="10" xfId="0" applyNumberFormat="1" applyFont="1" applyFill="1" applyBorder="1" applyAlignment="1">
      <alignment horizontal="center" vertical="center"/>
    </xf>
    <xf numFmtId="183" fontId="2" fillId="32" borderId="10" xfId="0" applyNumberFormat="1" applyFont="1" applyFill="1" applyBorder="1" applyAlignment="1">
      <alignment horizontal="center" vertical="center" wrapText="1"/>
    </xf>
    <xf numFmtId="183" fontId="2" fillId="32" borderId="10" xfId="0" applyNumberFormat="1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center" vertical="center"/>
    </xf>
    <xf numFmtId="43" fontId="1" fillId="32" borderId="10" xfId="42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3" fillId="32" borderId="10" xfId="0" applyNumberFormat="1" applyFont="1" applyFill="1" applyBorder="1" applyAlignment="1">
      <alignment horizontal="center" vertical="center"/>
    </xf>
    <xf numFmtId="0" fontId="43" fillId="32" borderId="11" xfId="0" applyNumberFormat="1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0" fontId="43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vertical="center"/>
    </xf>
    <xf numFmtId="183" fontId="43" fillId="32" borderId="11" xfId="0" applyNumberFormat="1" applyFont="1" applyFill="1" applyBorder="1" applyAlignment="1">
      <alignment horizontal="center" vertical="center"/>
    </xf>
    <xf numFmtId="183" fontId="43" fillId="32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2" fillId="32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8572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8572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8572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809625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2.140625" style="1" customWidth="1"/>
    <col min="4" max="4" width="7.00390625" style="1" customWidth="1"/>
    <col min="5" max="5" width="11.2812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6" t="s">
        <v>1</v>
      </c>
      <c r="B1" s="36"/>
      <c r="C1" s="36"/>
      <c r="D1" s="36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38" t="s">
        <v>2</v>
      </c>
      <c r="B2" s="38"/>
      <c r="C2" s="38"/>
      <c r="D2" s="38"/>
      <c r="E2" s="37" t="s">
        <v>25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39" t="s">
        <v>26</v>
      </c>
      <c r="F3" s="39"/>
      <c r="G3" s="39"/>
      <c r="H3" s="39"/>
      <c r="I3" s="39"/>
      <c r="J3" s="39"/>
      <c r="K3" s="39"/>
      <c r="L3" s="39"/>
      <c r="M3" s="39"/>
      <c r="N3" s="39"/>
    </row>
    <row r="4" spans="5:14" ht="18.75" customHeight="1">
      <c r="E4" s="37" t="s">
        <v>49</v>
      </c>
      <c r="F4" s="37"/>
      <c r="G4" s="37"/>
      <c r="H4" s="37"/>
      <c r="I4" s="37"/>
      <c r="J4" s="37"/>
      <c r="K4" s="37"/>
      <c r="L4" s="37"/>
      <c r="M4" s="37"/>
      <c r="N4" s="37"/>
    </row>
    <row r="5" spans="5:14" ht="18.75" customHeight="1">
      <c r="E5" s="41" t="s">
        <v>42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43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3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33" t="s">
        <v>20</v>
      </c>
      <c r="H8" s="34"/>
      <c r="I8" s="35"/>
      <c r="J8" s="44" t="s">
        <v>18</v>
      </c>
      <c r="K8" s="33" t="s">
        <v>10</v>
      </c>
      <c r="L8" s="34"/>
      <c r="M8" s="35"/>
      <c r="N8" s="46" t="s">
        <v>14</v>
      </c>
      <c r="O8" s="47"/>
    </row>
    <row r="9" spans="1:15" s="3" customFormat="1" ht="40.5" customHeight="1">
      <c r="A9" s="42"/>
      <c r="B9" s="42"/>
      <c r="C9" s="42"/>
      <c r="D9" s="42"/>
      <c r="E9" s="42"/>
      <c r="F9" s="45"/>
      <c r="G9" s="2" t="s">
        <v>17</v>
      </c>
      <c r="H9" s="5" t="s">
        <v>8</v>
      </c>
      <c r="I9" s="2" t="s">
        <v>9</v>
      </c>
      <c r="J9" s="45"/>
      <c r="K9" s="2" t="s">
        <v>12</v>
      </c>
      <c r="L9" s="2" t="s">
        <v>6</v>
      </c>
      <c r="M9" s="2" t="s">
        <v>13</v>
      </c>
      <c r="N9" s="48"/>
      <c r="O9" s="49"/>
    </row>
    <row r="10" spans="1:15" s="27" customFormat="1" ht="21.75" customHeight="1">
      <c r="A10" s="22">
        <v>1</v>
      </c>
      <c r="B10" s="23" t="s">
        <v>27</v>
      </c>
      <c r="C10" s="24" t="s">
        <v>28</v>
      </c>
      <c r="D10" s="25" t="s">
        <v>29</v>
      </c>
      <c r="E10" s="26" t="s">
        <v>30</v>
      </c>
      <c r="F10" s="14">
        <v>0</v>
      </c>
      <c r="G10" s="29">
        <v>0</v>
      </c>
      <c r="H10" s="14"/>
      <c r="I10" s="15">
        <f>G10</f>
        <v>0</v>
      </c>
      <c r="J10" s="16">
        <v>0</v>
      </c>
      <c r="K10" s="17">
        <f>ROUND((J10*7+I10*2+F10)/10,1)</f>
        <v>0</v>
      </c>
      <c r="L10" s="18" t="str">
        <f>IF(K10&gt;=8.5,"A",IF(K10&gt;=7,"B",IF(K10&gt;=5.5,"C",IF(K10&gt;=4,"D",IF(AND(K10&lt;4,K10&gt;=0),"F",IF(AND(F10="",I10="",J10=""),"I",IF(OR(F10&lt;&gt;"",I10&lt;&gt;"",J10&lt;&gt;""),"X","R")))))))</f>
        <v>F</v>
      </c>
      <c r="M10" s="19">
        <f>IF(L10="A",4,IF(L10="B",3,IF(L10="C",2,IF(L10="D",1,0))))</f>
        <v>0</v>
      </c>
      <c r="N10" s="20" t="str">
        <f>IF(L10="A","GIỎI",IF(L10="B","KHÁ",IF(L10="C","TB",IF(L10="D","TB YẾU","KÉM"))))</f>
        <v>KÉM</v>
      </c>
      <c r="O10" s="21" t="str">
        <f>IF(OR(K10&lt;4,J10&lt;=2),"KHÔNG ĐẠT","ĐẠT")</f>
        <v>KHÔNG ĐẠT</v>
      </c>
    </row>
    <row r="11" spans="1:15" s="27" customFormat="1" ht="21.75" customHeight="1">
      <c r="A11" s="22">
        <v>2</v>
      </c>
      <c r="B11" s="23" t="s">
        <v>31</v>
      </c>
      <c r="C11" s="24" t="s">
        <v>32</v>
      </c>
      <c r="D11" s="25" t="s">
        <v>33</v>
      </c>
      <c r="E11" s="26" t="s">
        <v>34</v>
      </c>
      <c r="F11" s="30">
        <v>7</v>
      </c>
      <c r="G11" s="30">
        <v>8</v>
      </c>
      <c r="H11" s="14"/>
      <c r="I11" s="15">
        <f>G11</f>
        <v>8</v>
      </c>
      <c r="J11" s="16">
        <v>4.5</v>
      </c>
      <c r="K11" s="17">
        <f>ROUND((J11*7+I11*2+F11)/10,1)</f>
        <v>5.5</v>
      </c>
      <c r="L11" s="18" t="str">
        <f>IF(K11&gt;=8.5,"A",IF(K11&gt;=7,"B",IF(K11&gt;=5.5,"C",IF(K11&gt;=4,"D",IF(AND(K11&lt;4,K11&gt;=0),"F",IF(AND(F11="",I11="",J11=""),"I",IF(OR(F11&lt;&gt;"",I11&lt;&gt;"",J11&lt;&gt;""),"X","R")))))))</f>
        <v>C</v>
      </c>
      <c r="M11" s="19">
        <f>IF(L11="A",4,IF(L11="B",3,IF(L11="C",2,IF(L11="D",1,0))))</f>
        <v>2</v>
      </c>
      <c r="N11" s="20" t="str">
        <f>IF(L11="A","GIỎI",IF(L11="B","KHÁ",IF(L11="C","TB",IF(L11="D","TB YẾU","KÉM"))))</f>
        <v>TB</v>
      </c>
      <c r="O11" s="21" t="str">
        <f>IF(OR(K11&lt;4,J11&lt;=2),"KHÔNG ĐẠT","ĐẠT")</f>
        <v>ĐẠT</v>
      </c>
    </row>
    <row r="12" spans="1:15" s="28" customFormat="1" ht="21.75" customHeight="1">
      <c r="A12" s="22">
        <v>3</v>
      </c>
      <c r="B12" s="23" t="s">
        <v>35</v>
      </c>
      <c r="C12" s="24" t="s">
        <v>36</v>
      </c>
      <c r="D12" s="25" t="s">
        <v>37</v>
      </c>
      <c r="E12" s="26" t="s">
        <v>38</v>
      </c>
      <c r="F12" s="30">
        <v>9</v>
      </c>
      <c r="G12" s="30">
        <v>8</v>
      </c>
      <c r="H12" s="14"/>
      <c r="I12" s="15">
        <f>G12</f>
        <v>8</v>
      </c>
      <c r="J12" s="16">
        <v>7</v>
      </c>
      <c r="K12" s="17">
        <f>ROUND((J12*7+I12*2+F12)/10,1)</f>
        <v>7.4</v>
      </c>
      <c r="L12" s="18" t="str">
        <f>IF(K12&gt;=8.5,"A",IF(K12&gt;=7,"B",IF(K12&gt;=5.5,"C",IF(K12&gt;=4,"D",IF(AND(K12&lt;4,K12&gt;=0),"F",IF(AND(F12="",I12="",J12=""),"I",IF(OR(F12&lt;&gt;"",I12&lt;&gt;"",J12&lt;&gt;""),"X","R")))))))</f>
        <v>B</v>
      </c>
      <c r="M12" s="19">
        <f>IF(L12="A",4,IF(L12="B",3,IF(L12="C",2,IF(L12="D",1,0))))</f>
        <v>3</v>
      </c>
      <c r="N12" s="20" t="str">
        <f>IF(L12="A","GIỎI",IF(L12="B","KHÁ",IF(L12="C","TB",IF(L12="D","TB YẾU","KÉM"))))</f>
        <v>KHÁ</v>
      </c>
      <c r="O12" s="21" t="str">
        <f>IF(OR(K12&lt;4,J12&lt;=2),"KHÔNG ĐẠT","ĐẠT")</f>
        <v>ĐẠT</v>
      </c>
    </row>
    <row r="13" spans="2:10" ht="21.75" customHeight="1">
      <c r="B13" s="40" t="s">
        <v>39</v>
      </c>
      <c r="C13" s="40"/>
      <c r="D13" s="40"/>
      <c r="E13" s="40"/>
      <c r="F13" s="10"/>
      <c r="G13" s="11"/>
      <c r="H13" s="11"/>
      <c r="I13" s="11"/>
      <c r="J13" s="11"/>
    </row>
    <row r="14" spans="2:14" ht="15.75">
      <c r="B14" s="12" t="s">
        <v>19</v>
      </c>
      <c r="C14"/>
      <c r="D14" s="12"/>
      <c r="E14" s="37" t="s">
        <v>15</v>
      </c>
      <c r="F14" s="37"/>
      <c r="G14" s="37"/>
      <c r="H14" s="37" t="s">
        <v>16</v>
      </c>
      <c r="I14" s="37"/>
      <c r="J14" s="37"/>
      <c r="K14" s="12"/>
      <c r="L14" s="37" t="s">
        <v>21</v>
      </c>
      <c r="M14" s="37"/>
      <c r="N14" s="37"/>
    </row>
    <row r="15" spans="3:14" ht="15.75">
      <c r="C15" s="39"/>
      <c r="D15" s="39"/>
      <c r="E15" s="39"/>
      <c r="F15" s="1"/>
      <c r="H15" s="40"/>
      <c r="I15" s="40"/>
      <c r="J15" s="40"/>
      <c r="K15" s="40"/>
      <c r="L15" s="40"/>
      <c r="M15" s="40"/>
      <c r="N15" s="40"/>
    </row>
    <row r="16" spans="3:6" ht="15.75">
      <c r="C16" s="13"/>
      <c r="F16" s="1"/>
    </row>
    <row r="17" ht="15.75">
      <c r="F17" s="1"/>
    </row>
    <row r="18" ht="15.75">
      <c r="F18" s="1"/>
    </row>
    <row r="19" spans="2:14" ht="15.75">
      <c r="B19" s="37" t="s">
        <v>40</v>
      </c>
      <c r="C19" s="37"/>
      <c r="D19" s="8"/>
      <c r="E19" s="37" t="s">
        <v>22</v>
      </c>
      <c r="F19" s="37"/>
      <c r="G19" s="37"/>
      <c r="H19" s="37" t="s">
        <v>23</v>
      </c>
      <c r="I19" s="37"/>
      <c r="J19" s="37"/>
      <c r="K19" s="8"/>
      <c r="L19" s="12" t="s">
        <v>24</v>
      </c>
      <c r="M19" s="12"/>
      <c r="N19" s="12"/>
    </row>
    <row r="20" spans="2:13" ht="15.75">
      <c r="B20" s="6"/>
      <c r="C20" s="6"/>
      <c r="D20" s="6"/>
      <c r="E20" s="6"/>
      <c r="F20" s="8"/>
      <c r="G20" s="6"/>
      <c r="H20" s="6"/>
      <c r="I20" s="6"/>
      <c r="J20" s="6"/>
      <c r="K20" s="6"/>
      <c r="L20" s="7"/>
      <c r="M20" s="7"/>
    </row>
  </sheetData>
  <sheetProtection/>
  <mergeCells count="27"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5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2.140625" style="1" customWidth="1"/>
    <col min="4" max="4" width="7.00390625" style="1" customWidth="1"/>
    <col min="5" max="5" width="11.2812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6" t="s">
        <v>1</v>
      </c>
      <c r="B1" s="36"/>
      <c r="C1" s="36"/>
      <c r="D1" s="36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38" t="s">
        <v>2</v>
      </c>
      <c r="B2" s="38"/>
      <c r="C2" s="38"/>
      <c r="D2" s="38"/>
      <c r="E2" s="37" t="s">
        <v>25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39" t="s">
        <v>26</v>
      </c>
      <c r="F3" s="39"/>
      <c r="G3" s="39"/>
      <c r="H3" s="39"/>
      <c r="I3" s="39"/>
      <c r="J3" s="39"/>
      <c r="K3" s="39"/>
      <c r="L3" s="39"/>
      <c r="M3" s="39"/>
      <c r="N3" s="39"/>
    </row>
    <row r="4" spans="5:14" ht="18.75" customHeight="1">
      <c r="E4" s="37" t="s">
        <v>49</v>
      </c>
      <c r="F4" s="37"/>
      <c r="G4" s="37"/>
      <c r="H4" s="37"/>
      <c r="I4" s="37"/>
      <c r="J4" s="37"/>
      <c r="K4" s="37"/>
      <c r="L4" s="37"/>
      <c r="M4" s="37"/>
      <c r="N4" s="37"/>
    </row>
    <row r="5" spans="5:14" ht="18.75" customHeight="1">
      <c r="E5" s="41" t="s">
        <v>55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44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3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33" t="s">
        <v>45</v>
      </c>
      <c r="H8" s="34"/>
      <c r="I8" s="35"/>
      <c r="J8" s="44" t="s">
        <v>41</v>
      </c>
      <c r="K8" s="33" t="s">
        <v>10</v>
      </c>
      <c r="L8" s="34"/>
      <c r="M8" s="35"/>
      <c r="N8" s="46" t="s">
        <v>14</v>
      </c>
      <c r="O8" s="47"/>
    </row>
    <row r="9" spans="1:15" s="3" customFormat="1" ht="40.5" customHeight="1">
      <c r="A9" s="42"/>
      <c r="B9" s="42"/>
      <c r="C9" s="42"/>
      <c r="D9" s="42"/>
      <c r="E9" s="42"/>
      <c r="F9" s="45"/>
      <c r="G9" s="2" t="s">
        <v>17</v>
      </c>
      <c r="H9" s="5" t="s">
        <v>8</v>
      </c>
      <c r="I9" s="2" t="s">
        <v>9</v>
      </c>
      <c r="J9" s="45"/>
      <c r="K9" s="2" t="s">
        <v>12</v>
      </c>
      <c r="L9" s="2" t="s">
        <v>6</v>
      </c>
      <c r="M9" s="2" t="s">
        <v>13</v>
      </c>
      <c r="N9" s="48"/>
      <c r="O9" s="49"/>
    </row>
    <row r="10" spans="1:15" s="27" customFormat="1" ht="21.75" customHeight="1">
      <c r="A10" s="22">
        <v>1</v>
      </c>
      <c r="B10" s="23" t="s">
        <v>27</v>
      </c>
      <c r="C10" s="24" t="s">
        <v>28</v>
      </c>
      <c r="D10" s="25" t="s">
        <v>29</v>
      </c>
      <c r="E10" s="26" t="s">
        <v>30</v>
      </c>
      <c r="F10" s="14">
        <v>0</v>
      </c>
      <c r="G10" s="29">
        <v>0</v>
      </c>
      <c r="H10" s="14"/>
      <c r="I10" s="15">
        <f>G10</f>
        <v>0</v>
      </c>
      <c r="J10" s="16">
        <v>0</v>
      </c>
      <c r="K10" s="17">
        <f>ROUND((J10*6+I10*3+F10)/10,1)</f>
        <v>0</v>
      </c>
      <c r="L10" s="18" t="str">
        <f>IF(K10&gt;=8.5,"A",IF(K10&gt;=7,"B",IF(K10&gt;=5.5,"C",IF(K10&gt;=4,"D",IF(AND(K10&lt;4,K10&gt;=0),"F",IF(AND(F10="",I10="",J10=""),"I",IF(OR(F10&lt;&gt;"",I10&lt;&gt;"",J10&lt;&gt;""),"X","R")))))))</f>
        <v>F</v>
      </c>
      <c r="M10" s="19">
        <f>IF(L10="A",4,IF(L10="B",3,IF(L10="C",2,IF(L10="D",1,0))))</f>
        <v>0</v>
      </c>
      <c r="N10" s="20" t="str">
        <f>IF(L10="A","GIỎI",IF(L10="B","KHÁ",IF(L10="C","TB",IF(L10="D","TB YẾU","KÉM"))))</f>
        <v>KÉM</v>
      </c>
      <c r="O10" s="21" t="str">
        <f>IF(OR(K10&lt;4,J10&lt;=2),"KHÔNG ĐẠT","ĐẠT")</f>
        <v>KHÔNG ĐẠT</v>
      </c>
    </row>
    <row r="11" spans="1:15" s="27" customFormat="1" ht="21.75" customHeight="1">
      <c r="A11" s="22">
        <v>2</v>
      </c>
      <c r="B11" s="23" t="s">
        <v>31</v>
      </c>
      <c r="C11" s="24" t="s">
        <v>32</v>
      </c>
      <c r="D11" s="25" t="s">
        <v>33</v>
      </c>
      <c r="E11" s="26" t="s">
        <v>34</v>
      </c>
      <c r="F11" s="30">
        <v>8</v>
      </c>
      <c r="G11" s="30">
        <v>7</v>
      </c>
      <c r="H11" s="14"/>
      <c r="I11" s="15">
        <f>G11</f>
        <v>7</v>
      </c>
      <c r="J11" s="16">
        <v>6</v>
      </c>
      <c r="K11" s="17">
        <f>ROUND((J11*6+I11*3+F11)/10,1)</f>
        <v>6.5</v>
      </c>
      <c r="L11" s="18" t="str">
        <f>IF(K11&gt;=8.5,"A",IF(K11&gt;=7,"B",IF(K11&gt;=5.5,"C",IF(K11&gt;=4,"D",IF(AND(K11&lt;4,K11&gt;=0),"F",IF(AND(F11="",I11="",J11=""),"I",IF(OR(F11&lt;&gt;"",I11&lt;&gt;"",J11&lt;&gt;""),"X","R")))))))</f>
        <v>C</v>
      </c>
      <c r="M11" s="19">
        <f>IF(L11="A",4,IF(L11="B",3,IF(L11="C",2,IF(L11="D",1,0))))</f>
        <v>2</v>
      </c>
      <c r="N11" s="20" t="str">
        <f>IF(L11="A","GIỎI",IF(L11="B","KHÁ",IF(L11="C","TB",IF(L11="D","TB YẾU","KÉM"))))</f>
        <v>TB</v>
      </c>
      <c r="O11" s="21" t="str">
        <f>IF(OR(K11&lt;4,J11&lt;=2),"KHÔNG ĐẠT","ĐẠT")</f>
        <v>ĐẠT</v>
      </c>
    </row>
    <row r="12" spans="1:15" s="28" customFormat="1" ht="21.75" customHeight="1">
      <c r="A12" s="22">
        <v>3</v>
      </c>
      <c r="B12" s="23" t="s">
        <v>35</v>
      </c>
      <c r="C12" s="24" t="s">
        <v>36</v>
      </c>
      <c r="D12" s="25" t="s">
        <v>37</v>
      </c>
      <c r="E12" s="26" t="s">
        <v>38</v>
      </c>
      <c r="F12" s="30">
        <v>10</v>
      </c>
      <c r="G12" s="30">
        <v>4</v>
      </c>
      <c r="H12" s="14"/>
      <c r="I12" s="15">
        <f>G12</f>
        <v>4</v>
      </c>
      <c r="J12" s="16">
        <v>7</v>
      </c>
      <c r="K12" s="17">
        <f>ROUND((J12*6+I12*3+F12)/10,1)</f>
        <v>6.4</v>
      </c>
      <c r="L12" s="18" t="str">
        <f>IF(K12&gt;=8.5,"A",IF(K12&gt;=7,"B",IF(K12&gt;=5.5,"C",IF(K12&gt;=4,"D",IF(AND(K12&lt;4,K12&gt;=0),"F",IF(AND(F12="",I12="",J12=""),"I",IF(OR(F12&lt;&gt;"",I12&lt;&gt;"",J12&lt;&gt;""),"X","R")))))))</f>
        <v>C</v>
      </c>
      <c r="M12" s="19">
        <f>IF(L12="A",4,IF(L12="B",3,IF(L12="C",2,IF(L12="D",1,0))))</f>
        <v>2</v>
      </c>
      <c r="N12" s="20" t="str">
        <f>IF(L12="A","GIỎI",IF(L12="B","KHÁ",IF(L12="C","TB",IF(L12="D","TB YẾU","KÉM"))))</f>
        <v>TB</v>
      </c>
      <c r="O12" s="21" t="str">
        <f>IF(OR(K12&lt;4,J12&lt;=2),"KHÔNG ĐẠT","ĐẠT")</f>
        <v>ĐẠT</v>
      </c>
    </row>
    <row r="13" spans="2:10" ht="21.75" customHeight="1">
      <c r="B13" s="40" t="s">
        <v>39</v>
      </c>
      <c r="C13" s="40"/>
      <c r="D13" s="40"/>
      <c r="E13" s="40"/>
      <c r="F13" s="10"/>
      <c r="G13" s="11"/>
      <c r="H13" s="11"/>
      <c r="I13" s="11"/>
      <c r="J13" s="11"/>
    </row>
    <row r="14" spans="2:14" ht="15.75">
      <c r="B14" s="12" t="s">
        <v>19</v>
      </c>
      <c r="C14"/>
      <c r="D14" s="12"/>
      <c r="E14" s="37" t="s">
        <v>15</v>
      </c>
      <c r="F14" s="37"/>
      <c r="G14" s="37"/>
      <c r="H14" s="37" t="s">
        <v>16</v>
      </c>
      <c r="I14" s="37"/>
      <c r="J14" s="37"/>
      <c r="K14" s="12"/>
      <c r="L14" s="37" t="s">
        <v>21</v>
      </c>
      <c r="M14" s="37"/>
      <c r="N14" s="37"/>
    </row>
    <row r="15" spans="3:14" ht="15.75">
      <c r="C15" s="39"/>
      <c r="D15" s="39"/>
      <c r="E15" s="39"/>
      <c r="F15" s="1"/>
      <c r="H15" s="40"/>
      <c r="I15" s="40"/>
      <c r="J15" s="40"/>
      <c r="K15" s="40"/>
      <c r="L15" s="40"/>
      <c r="M15" s="40"/>
      <c r="N15" s="40"/>
    </row>
    <row r="16" spans="3:6" ht="15.75">
      <c r="C16" s="13"/>
      <c r="F16" s="1"/>
    </row>
    <row r="17" ht="15.75">
      <c r="F17" s="1"/>
    </row>
    <row r="18" ht="15.75">
      <c r="F18" s="1"/>
    </row>
    <row r="19" spans="2:14" ht="15.75">
      <c r="B19" s="37" t="s">
        <v>40</v>
      </c>
      <c r="C19" s="37"/>
      <c r="D19" s="8"/>
      <c r="E19" s="37" t="s">
        <v>22</v>
      </c>
      <c r="F19" s="37"/>
      <c r="G19" s="37"/>
      <c r="H19" s="37" t="s">
        <v>23</v>
      </c>
      <c r="I19" s="37"/>
      <c r="J19" s="37"/>
      <c r="K19" s="8"/>
      <c r="L19" s="12" t="s">
        <v>24</v>
      </c>
      <c r="M19" s="12"/>
      <c r="N19" s="12"/>
    </row>
    <row r="20" spans="2:13" ht="15.75">
      <c r="B20" s="6"/>
      <c r="C20" s="6"/>
      <c r="D20" s="6"/>
      <c r="E20" s="6"/>
      <c r="F20" s="8"/>
      <c r="G20" s="6"/>
      <c r="H20" s="6"/>
      <c r="I20" s="6"/>
      <c r="J20" s="6"/>
      <c r="K20" s="6"/>
      <c r="L20" s="7"/>
      <c r="M20" s="7"/>
    </row>
  </sheetData>
  <sheetProtection/>
  <mergeCells count="27"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8" right="0.24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57421875" style="1" bestFit="1" customWidth="1"/>
    <col min="2" max="2" width="14.8515625" style="1" customWidth="1"/>
    <col min="3" max="3" width="12.140625" style="1" customWidth="1"/>
    <col min="4" max="4" width="10.57421875" style="1" customWidth="1"/>
    <col min="5" max="5" width="15.00390625" style="1" customWidth="1"/>
    <col min="6" max="6" width="10.8515625" style="1" customWidth="1"/>
    <col min="7" max="7" width="8.7109375" style="1" customWidth="1"/>
    <col min="8" max="8" width="6.00390625" style="4" customWidth="1"/>
    <col min="9" max="9" width="7.7109375" style="4" customWidth="1"/>
    <col min="10" max="10" width="10.28125" style="1" customWidth="1"/>
    <col min="11" max="11" width="13.28125" style="1" customWidth="1"/>
    <col min="12" max="16384" width="9.140625" style="1" customWidth="1"/>
  </cols>
  <sheetData>
    <row r="1" spans="1:10" ht="15.75">
      <c r="A1" s="36" t="s">
        <v>1</v>
      </c>
      <c r="B1" s="36"/>
      <c r="C1" s="36"/>
      <c r="D1" s="36"/>
      <c r="E1" s="37" t="s">
        <v>7</v>
      </c>
      <c r="F1" s="37"/>
      <c r="G1" s="37"/>
      <c r="H1" s="37"/>
      <c r="I1" s="37"/>
      <c r="J1" s="37"/>
    </row>
    <row r="2" spans="1:10" ht="19.5" customHeight="1">
      <c r="A2" s="38" t="s">
        <v>2</v>
      </c>
      <c r="B2" s="38"/>
      <c r="C2" s="38"/>
      <c r="D2" s="38"/>
      <c r="E2" s="37" t="s">
        <v>25</v>
      </c>
      <c r="F2" s="37"/>
      <c r="G2" s="37"/>
      <c r="H2" s="37"/>
      <c r="I2" s="37"/>
      <c r="J2" s="37"/>
    </row>
    <row r="3" spans="5:10" ht="20.25" customHeight="1">
      <c r="E3" s="39" t="s">
        <v>26</v>
      </c>
      <c r="F3" s="39"/>
      <c r="G3" s="39"/>
      <c r="H3" s="39"/>
      <c r="I3" s="39"/>
      <c r="J3" s="39"/>
    </row>
    <row r="4" spans="5:10" ht="18.75" customHeight="1">
      <c r="E4" s="37" t="s">
        <v>49</v>
      </c>
      <c r="F4" s="37"/>
      <c r="G4" s="37"/>
      <c r="H4" s="37"/>
      <c r="I4" s="37"/>
      <c r="J4" s="37"/>
    </row>
    <row r="5" spans="5:10" ht="18.75" customHeight="1">
      <c r="E5" s="41" t="s">
        <v>56</v>
      </c>
      <c r="F5" s="41"/>
      <c r="G5" s="41"/>
      <c r="H5" s="41"/>
      <c r="I5" s="41"/>
      <c r="J5" s="41"/>
    </row>
    <row r="6" spans="5:10" ht="15.75" customHeight="1">
      <c r="E6" s="41" t="s">
        <v>44</v>
      </c>
      <c r="F6" s="41"/>
      <c r="G6" s="41"/>
      <c r="H6" s="41"/>
      <c r="I6" s="41"/>
      <c r="J6" s="41"/>
    </row>
    <row r="7" ht="10.5" customHeight="1"/>
    <row r="8" spans="1:11" s="3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57</v>
      </c>
      <c r="G8" s="33" t="s">
        <v>10</v>
      </c>
      <c r="H8" s="34"/>
      <c r="I8" s="35"/>
      <c r="J8" s="46" t="s">
        <v>14</v>
      </c>
      <c r="K8" s="47"/>
    </row>
    <row r="9" spans="1:11" s="3" customFormat="1" ht="40.5" customHeight="1">
      <c r="A9" s="42"/>
      <c r="B9" s="42"/>
      <c r="C9" s="42"/>
      <c r="D9" s="42"/>
      <c r="E9" s="42"/>
      <c r="F9" s="45"/>
      <c r="G9" s="2" t="s">
        <v>12</v>
      </c>
      <c r="H9" s="2" t="s">
        <v>6</v>
      </c>
      <c r="I9" s="2" t="s">
        <v>13</v>
      </c>
      <c r="J9" s="48"/>
      <c r="K9" s="49"/>
    </row>
    <row r="10" spans="1:11" s="27" customFormat="1" ht="21.75" customHeight="1">
      <c r="A10" s="22">
        <v>1</v>
      </c>
      <c r="B10" s="23" t="s">
        <v>27</v>
      </c>
      <c r="C10" s="24" t="s">
        <v>28</v>
      </c>
      <c r="D10" s="25" t="s">
        <v>29</v>
      </c>
      <c r="E10" s="26" t="s">
        <v>30</v>
      </c>
      <c r="F10" s="16">
        <v>0</v>
      </c>
      <c r="G10" s="17">
        <f>F10</f>
        <v>0</v>
      </c>
      <c r="H10" s="16" t="str">
        <f>IF(G10&gt;=8.5,"A",IF(G10&gt;=7,"B",IF(G10&gt;=5.5,"C",IF(G10&gt;=4,"D",IF(AND(G10&lt;4,G10&gt;=0),"F",IF(AND(#REF!="",#REF!="",F10=""),"I",IF(OR(#REF!&lt;&gt;"",#REF!&lt;&gt;"",F10&lt;&gt;""),"X","R")))))))</f>
        <v>F</v>
      </c>
      <c r="I10" s="32">
        <f>IF(H10="A",4,IF(H10="B",3,IF(H10="C",2,IF(H10="D",1,0))))</f>
        <v>0</v>
      </c>
      <c r="J10" s="20" t="str">
        <f>IF(H10="A","GIỎI",IF(H10="B","KHÁ",IF(H10="C","TB",IF(H10="D","TB YẾU","KÉM"))))</f>
        <v>KÉM</v>
      </c>
      <c r="K10" s="21" t="str">
        <f>IF(OR(G10&lt;4,F10&lt;=2),"KHÔNG ĐẠT","ĐẠT")</f>
        <v>KHÔNG ĐẠT</v>
      </c>
    </row>
    <row r="11" spans="1:11" s="27" customFormat="1" ht="21.75" customHeight="1">
      <c r="A11" s="22">
        <v>2</v>
      </c>
      <c r="B11" s="23" t="s">
        <v>31</v>
      </c>
      <c r="C11" s="24" t="s">
        <v>32</v>
      </c>
      <c r="D11" s="25" t="s">
        <v>33</v>
      </c>
      <c r="E11" s="26" t="s">
        <v>34</v>
      </c>
      <c r="F11" s="16">
        <v>8</v>
      </c>
      <c r="G11" s="17">
        <f>F11</f>
        <v>8</v>
      </c>
      <c r="H11" s="16" t="str">
        <f>IF(G11&gt;=8.5,"A",IF(G11&gt;=7,"B",IF(G11&gt;=5.5,"C",IF(G11&gt;=4,"D",IF(AND(G11&lt;4,G11&gt;=0),"F",IF(AND(#REF!="",#REF!="",F11=""),"I",IF(OR(#REF!&lt;&gt;"",#REF!&lt;&gt;"",F11&lt;&gt;""),"X","R")))))))</f>
        <v>B</v>
      </c>
      <c r="I11" s="32">
        <f>IF(H11="A",4,IF(H11="B",3,IF(H11="C",2,IF(H11="D",1,0))))</f>
        <v>3</v>
      </c>
      <c r="J11" s="20" t="str">
        <f>IF(H11="A","GIỎI",IF(H11="B","KHÁ",IF(H11="C","TB",IF(H11="D","TB YẾU","KÉM"))))</f>
        <v>KHÁ</v>
      </c>
      <c r="K11" s="21" t="str">
        <f>IF(OR(G11&lt;4,F11&lt;=2),"KHÔNG ĐẠT","ĐẠT")</f>
        <v>ĐẠT</v>
      </c>
    </row>
    <row r="12" spans="1:11" s="28" customFormat="1" ht="21.75" customHeight="1">
      <c r="A12" s="22">
        <v>3</v>
      </c>
      <c r="B12" s="23" t="s">
        <v>35</v>
      </c>
      <c r="C12" s="24" t="s">
        <v>36</v>
      </c>
      <c r="D12" s="25" t="s">
        <v>37</v>
      </c>
      <c r="E12" s="26" t="s">
        <v>38</v>
      </c>
      <c r="F12" s="16">
        <v>8</v>
      </c>
      <c r="G12" s="17">
        <f>F12</f>
        <v>8</v>
      </c>
      <c r="H12" s="16" t="str">
        <f>IF(G12&gt;=8.5,"A",IF(G12&gt;=7,"B",IF(G12&gt;=5.5,"C",IF(G12&gt;=4,"D",IF(AND(G12&lt;4,G12&gt;=0),"F",IF(AND(#REF!="",#REF!="",F12=""),"I",IF(OR(#REF!&lt;&gt;"",#REF!&lt;&gt;"",F12&lt;&gt;""),"X","R")))))))</f>
        <v>B</v>
      </c>
      <c r="I12" s="32">
        <f>IF(H12="A",4,IF(H12="B",3,IF(H12="C",2,IF(H12="D",1,0))))</f>
        <v>3</v>
      </c>
      <c r="J12" s="20" t="str">
        <f>IF(H12="A","GIỎI",IF(H12="B","KHÁ",IF(H12="C","TB",IF(H12="D","TB YẾU","KÉM"))))</f>
        <v>KHÁ</v>
      </c>
      <c r="K12" s="21" t="str">
        <f>IF(OR(G12&lt;4,F12&lt;=2),"KHÔNG ĐẠT","ĐẠT")</f>
        <v>ĐẠT</v>
      </c>
    </row>
    <row r="13" spans="2:6" ht="21.75" customHeight="1">
      <c r="B13" s="40" t="s">
        <v>39</v>
      </c>
      <c r="C13" s="40"/>
      <c r="D13" s="40"/>
      <c r="E13" s="40"/>
      <c r="F13" s="11"/>
    </row>
    <row r="14" spans="2:17" ht="15.75">
      <c r="B14" s="12" t="s">
        <v>19</v>
      </c>
      <c r="C14"/>
      <c r="D14" s="12"/>
      <c r="E14" s="8" t="s">
        <v>15</v>
      </c>
      <c r="F14" s="8"/>
      <c r="G14" s="37" t="s">
        <v>16</v>
      </c>
      <c r="H14" s="37"/>
      <c r="I14" s="37"/>
      <c r="J14" s="37" t="s">
        <v>21</v>
      </c>
      <c r="K14" s="37"/>
      <c r="O14" s="1">
        <v>10</v>
      </c>
      <c r="P14" s="1">
        <v>7.5</v>
      </c>
      <c r="Q14" s="1">
        <f>(P14*3+O14)/4</f>
        <v>8.125</v>
      </c>
    </row>
    <row r="15" spans="3:10" ht="15.75">
      <c r="C15" s="39"/>
      <c r="D15" s="39"/>
      <c r="E15" s="39"/>
      <c r="F15" s="31"/>
      <c r="G15" s="40"/>
      <c r="H15" s="40"/>
      <c r="I15" s="40"/>
      <c r="J15" s="40"/>
    </row>
    <row r="16" ht="15.75">
      <c r="C16" s="13"/>
    </row>
    <row r="19" spans="2:11" ht="15.75">
      <c r="B19" s="37" t="s">
        <v>40</v>
      </c>
      <c r="C19" s="37"/>
      <c r="D19" s="8"/>
      <c r="E19" s="8" t="s">
        <v>22</v>
      </c>
      <c r="F19" s="8"/>
      <c r="G19" s="37" t="s">
        <v>23</v>
      </c>
      <c r="H19" s="37"/>
      <c r="I19" s="37"/>
      <c r="J19" s="37" t="s">
        <v>24</v>
      </c>
      <c r="K19" s="37"/>
    </row>
    <row r="20" spans="2:9" ht="15.75">
      <c r="B20" s="6"/>
      <c r="C20" s="6"/>
      <c r="D20" s="6"/>
      <c r="E20" s="6"/>
      <c r="F20" s="6"/>
      <c r="G20" s="6"/>
      <c r="H20" s="7"/>
      <c r="I20" s="7"/>
    </row>
  </sheetData>
  <sheetProtection/>
  <mergeCells count="23">
    <mergeCell ref="B19:C19"/>
    <mergeCell ref="G14:I14"/>
    <mergeCell ref="J14:K14"/>
    <mergeCell ref="G19:I19"/>
    <mergeCell ref="J19:K19"/>
    <mergeCell ref="J8:K9"/>
    <mergeCell ref="B13:E13"/>
    <mergeCell ref="C15:E15"/>
    <mergeCell ref="G15:J15"/>
    <mergeCell ref="E5:J5"/>
    <mergeCell ref="E6:J6"/>
    <mergeCell ref="A8:A9"/>
    <mergeCell ref="B8:B9"/>
    <mergeCell ref="C8:D9"/>
    <mergeCell ref="E8:E9"/>
    <mergeCell ref="F8:F9"/>
    <mergeCell ref="G8:I8"/>
    <mergeCell ref="A1:D1"/>
    <mergeCell ref="E1:J1"/>
    <mergeCell ref="A2:D2"/>
    <mergeCell ref="E2:J2"/>
    <mergeCell ref="E3:J3"/>
    <mergeCell ref="E4:J4"/>
  </mergeCells>
  <printOptions/>
  <pageMargins left="1.23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2.140625" style="1" customWidth="1"/>
    <col min="4" max="4" width="7.00390625" style="1" customWidth="1"/>
    <col min="5" max="5" width="11.2812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6" t="s">
        <v>1</v>
      </c>
      <c r="B1" s="36"/>
      <c r="C1" s="36"/>
      <c r="D1" s="36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38" t="s">
        <v>2</v>
      </c>
      <c r="B2" s="38"/>
      <c r="C2" s="38"/>
      <c r="D2" s="38"/>
      <c r="E2" s="37" t="s">
        <v>25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39" t="s">
        <v>26</v>
      </c>
      <c r="F3" s="39"/>
      <c r="G3" s="39"/>
      <c r="H3" s="39"/>
      <c r="I3" s="39"/>
      <c r="J3" s="39"/>
      <c r="K3" s="39"/>
      <c r="L3" s="39"/>
      <c r="M3" s="39"/>
      <c r="N3" s="39"/>
    </row>
    <row r="4" spans="5:14" ht="18.75" customHeight="1">
      <c r="E4" s="37" t="s">
        <v>49</v>
      </c>
      <c r="F4" s="37"/>
      <c r="G4" s="37"/>
      <c r="H4" s="37"/>
      <c r="I4" s="37"/>
      <c r="J4" s="37"/>
      <c r="K4" s="37"/>
      <c r="L4" s="37"/>
      <c r="M4" s="37"/>
      <c r="N4" s="37"/>
    </row>
    <row r="5" spans="5:14" ht="18.75" customHeight="1">
      <c r="E5" s="41" t="s">
        <v>46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47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3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33" t="s">
        <v>20</v>
      </c>
      <c r="H8" s="34"/>
      <c r="I8" s="35"/>
      <c r="J8" s="44" t="s">
        <v>18</v>
      </c>
      <c r="K8" s="33" t="s">
        <v>10</v>
      </c>
      <c r="L8" s="34"/>
      <c r="M8" s="35"/>
      <c r="N8" s="46" t="s">
        <v>14</v>
      </c>
      <c r="O8" s="47"/>
    </row>
    <row r="9" spans="1:15" s="3" customFormat="1" ht="40.5" customHeight="1">
      <c r="A9" s="42"/>
      <c r="B9" s="42"/>
      <c r="C9" s="42"/>
      <c r="D9" s="42"/>
      <c r="E9" s="42"/>
      <c r="F9" s="45"/>
      <c r="G9" s="2" t="s">
        <v>17</v>
      </c>
      <c r="H9" s="5" t="s">
        <v>8</v>
      </c>
      <c r="I9" s="2" t="s">
        <v>9</v>
      </c>
      <c r="J9" s="45"/>
      <c r="K9" s="2" t="s">
        <v>12</v>
      </c>
      <c r="L9" s="2" t="s">
        <v>6</v>
      </c>
      <c r="M9" s="2" t="s">
        <v>13</v>
      </c>
      <c r="N9" s="48"/>
      <c r="O9" s="49"/>
    </row>
    <row r="10" spans="1:15" s="27" customFormat="1" ht="21.75" customHeight="1">
      <c r="A10" s="22">
        <v>1</v>
      </c>
      <c r="B10" s="23" t="s">
        <v>27</v>
      </c>
      <c r="C10" s="24" t="s">
        <v>28</v>
      </c>
      <c r="D10" s="25" t="s">
        <v>29</v>
      </c>
      <c r="E10" s="26" t="s">
        <v>30</v>
      </c>
      <c r="F10" s="14">
        <v>0</v>
      </c>
      <c r="G10" s="29">
        <v>0</v>
      </c>
      <c r="H10" s="14"/>
      <c r="I10" s="15">
        <f>G10</f>
        <v>0</v>
      </c>
      <c r="J10" s="16">
        <v>0</v>
      </c>
      <c r="K10" s="17">
        <f>ROUND((J10*7+I10*2+F10)/10,1)</f>
        <v>0</v>
      </c>
      <c r="L10" s="16" t="str">
        <f>IF(K10&gt;=8.5,"A",IF(K10&gt;=7,"B",IF(K10&gt;=5.5,"C",IF(K10&gt;=4,"D",IF(AND(K10&lt;4,K10&gt;=0),"F",IF(AND(F10="",I10="",J10=""),"I",IF(OR(F10&lt;&gt;"",I10&lt;&gt;"",J10&lt;&gt;""),"X","R")))))))</f>
        <v>F</v>
      </c>
      <c r="M10" s="32">
        <f>IF(L10="A",4,IF(L10="B",3,IF(L10="C",2,IF(L10="D",1,0))))</f>
        <v>0</v>
      </c>
      <c r="N10" s="20" t="str">
        <f>IF(L10="A","GIỎI",IF(L10="B","KHÁ",IF(L10="C","TB",IF(L10="D","TB YẾU","KÉM"))))</f>
        <v>KÉM</v>
      </c>
      <c r="O10" s="21" t="str">
        <f>IF(OR(K10&lt;4,J10&lt;=2),"KHÔNG ĐẠT","ĐẠT")</f>
        <v>KHÔNG ĐẠT</v>
      </c>
    </row>
    <row r="11" spans="1:15" s="27" customFormat="1" ht="21.75" customHeight="1">
      <c r="A11" s="22">
        <v>2</v>
      </c>
      <c r="B11" s="23" t="s">
        <v>31</v>
      </c>
      <c r="C11" s="24" t="s">
        <v>32</v>
      </c>
      <c r="D11" s="25" t="s">
        <v>33</v>
      </c>
      <c r="E11" s="26" t="s">
        <v>34</v>
      </c>
      <c r="F11" s="30">
        <v>9</v>
      </c>
      <c r="G11" s="30">
        <v>9</v>
      </c>
      <c r="H11" s="14"/>
      <c r="I11" s="15">
        <f>G11</f>
        <v>9</v>
      </c>
      <c r="J11" s="16">
        <v>9</v>
      </c>
      <c r="K11" s="17">
        <f>ROUND((J11*7+I11*2+F11)/10,1)</f>
        <v>9</v>
      </c>
      <c r="L11" s="16" t="str">
        <f>IF(K11&gt;=8.5,"A",IF(K11&gt;=7,"B",IF(K11&gt;=5.5,"C",IF(K11&gt;=4,"D",IF(AND(K11&lt;4,K11&gt;=0),"F",IF(AND(F11="",I11="",J11=""),"I",IF(OR(F11&lt;&gt;"",I11&lt;&gt;"",J11&lt;&gt;""),"X","R")))))))</f>
        <v>A</v>
      </c>
      <c r="M11" s="32">
        <f>IF(L11="A",4,IF(L11="B",3,IF(L11="C",2,IF(L11="D",1,0))))</f>
        <v>4</v>
      </c>
      <c r="N11" s="20" t="str">
        <f>IF(L11="A","GIỎI",IF(L11="B","KHÁ",IF(L11="C","TB",IF(L11="D","TB YẾU","KÉM"))))</f>
        <v>GIỎI</v>
      </c>
      <c r="O11" s="21" t="str">
        <f>IF(OR(K11&lt;4,J11&lt;=2),"KHÔNG ĐẠT","ĐẠT")</f>
        <v>ĐẠT</v>
      </c>
    </row>
    <row r="12" spans="1:15" s="28" customFormat="1" ht="21.75" customHeight="1">
      <c r="A12" s="22">
        <v>3</v>
      </c>
      <c r="B12" s="23" t="s">
        <v>35</v>
      </c>
      <c r="C12" s="24" t="s">
        <v>36</v>
      </c>
      <c r="D12" s="25" t="s">
        <v>37</v>
      </c>
      <c r="E12" s="26" t="s">
        <v>38</v>
      </c>
      <c r="F12" s="30">
        <v>9</v>
      </c>
      <c r="G12" s="30">
        <v>9</v>
      </c>
      <c r="H12" s="14"/>
      <c r="I12" s="15">
        <f>G12</f>
        <v>9</v>
      </c>
      <c r="J12" s="16">
        <v>8.5</v>
      </c>
      <c r="K12" s="17">
        <f>ROUND((J12*7+I12*2+F12)/10,1)</f>
        <v>8.7</v>
      </c>
      <c r="L12" s="16" t="str">
        <f>IF(K12&gt;=8.5,"A",IF(K12&gt;=7,"B",IF(K12&gt;=5.5,"C",IF(K12&gt;=4,"D",IF(AND(K12&lt;4,K12&gt;=0),"F",IF(AND(F12="",I12="",J12=""),"I",IF(OR(F12&lt;&gt;"",I12&lt;&gt;"",J12&lt;&gt;""),"X","R")))))))</f>
        <v>A</v>
      </c>
      <c r="M12" s="32">
        <f>IF(L12="A",4,IF(L12="B",3,IF(L12="C",2,IF(L12="D",1,0))))</f>
        <v>4</v>
      </c>
      <c r="N12" s="20" t="str">
        <f>IF(L12="A","GIỎI",IF(L12="B","KHÁ",IF(L12="C","TB",IF(L12="D","TB YẾU","KÉM"))))</f>
        <v>GIỎI</v>
      </c>
      <c r="O12" s="21" t="str">
        <f>IF(OR(K12&lt;4,J12&lt;=2),"KHÔNG ĐẠT","ĐẠT")</f>
        <v>ĐẠT</v>
      </c>
    </row>
    <row r="13" spans="2:10" ht="21.75" customHeight="1">
      <c r="B13" s="40" t="s">
        <v>39</v>
      </c>
      <c r="C13" s="40"/>
      <c r="D13" s="40"/>
      <c r="E13" s="40"/>
      <c r="F13" s="10"/>
      <c r="G13" s="11"/>
      <c r="H13" s="11"/>
      <c r="I13" s="11"/>
      <c r="J13" s="11"/>
    </row>
    <row r="14" spans="2:14" ht="15.75">
      <c r="B14" s="12" t="s">
        <v>19</v>
      </c>
      <c r="C14"/>
      <c r="D14" s="12"/>
      <c r="E14" s="37" t="s">
        <v>15</v>
      </c>
      <c r="F14" s="37"/>
      <c r="G14" s="37"/>
      <c r="H14" s="37" t="s">
        <v>16</v>
      </c>
      <c r="I14" s="37"/>
      <c r="J14" s="37"/>
      <c r="K14" s="12"/>
      <c r="L14" s="37" t="s">
        <v>21</v>
      </c>
      <c r="M14" s="37"/>
      <c r="N14" s="37"/>
    </row>
    <row r="15" spans="3:14" ht="15.75">
      <c r="C15" s="39"/>
      <c r="D15" s="39"/>
      <c r="E15" s="39"/>
      <c r="F15" s="1"/>
      <c r="H15" s="40"/>
      <c r="I15" s="40"/>
      <c r="J15" s="40"/>
      <c r="K15" s="40"/>
      <c r="L15" s="40"/>
      <c r="M15" s="40"/>
      <c r="N15" s="40"/>
    </row>
    <row r="16" spans="3:6" ht="15.75">
      <c r="C16" s="13"/>
      <c r="F16" s="1"/>
    </row>
    <row r="17" ht="15.75">
      <c r="F17" s="1"/>
    </row>
    <row r="18" ht="15.75">
      <c r="F18" s="1"/>
    </row>
    <row r="19" spans="2:14" ht="15.75">
      <c r="B19" s="37" t="s">
        <v>40</v>
      </c>
      <c r="C19" s="37"/>
      <c r="D19" s="8"/>
      <c r="E19" s="37" t="s">
        <v>22</v>
      </c>
      <c r="F19" s="37"/>
      <c r="G19" s="37"/>
      <c r="H19" s="37" t="s">
        <v>23</v>
      </c>
      <c r="I19" s="37"/>
      <c r="J19" s="37"/>
      <c r="K19" s="8"/>
      <c r="L19" s="12" t="s">
        <v>24</v>
      </c>
      <c r="M19" s="12"/>
      <c r="N19" s="12"/>
    </row>
    <row r="20" spans="2:13" ht="15.75">
      <c r="B20" s="6"/>
      <c r="C20" s="6"/>
      <c r="D20" s="6"/>
      <c r="E20" s="6"/>
      <c r="F20" s="8"/>
      <c r="G20" s="6"/>
      <c r="H20" s="6"/>
      <c r="I20" s="6"/>
      <c r="J20" s="6"/>
      <c r="K20" s="6"/>
      <c r="L20" s="7"/>
      <c r="M20" s="7"/>
    </row>
  </sheetData>
  <sheetProtection/>
  <mergeCells count="27"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U23" sqref="U23:U24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2.140625" style="1" customWidth="1"/>
    <col min="4" max="4" width="7.00390625" style="1" customWidth="1"/>
    <col min="5" max="5" width="11.2812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6" t="s">
        <v>1</v>
      </c>
      <c r="B1" s="36"/>
      <c r="C1" s="36"/>
      <c r="D1" s="36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38" t="s">
        <v>2</v>
      </c>
      <c r="B2" s="38"/>
      <c r="C2" s="38"/>
      <c r="D2" s="38"/>
      <c r="E2" s="37" t="s">
        <v>25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39" t="s">
        <v>26</v>
      </c>
      <c r="F3" s="39"/>
      <c r="G3" s="39"/>
      <c r="H3" s="39"/>
      <c r="I3" s="39"/>
      <c r="J3" s="39"/>
      <c r="K3" s="39"/>
      <c r="L3" s="39"/>
      <c r="M3" s="39"/>
      <c r="N3" s="39"/>
    </row>
    <row r="4" spans="5:14" ht="18.75" customHeight="1">
      <c r="E4" s="37" t="s">
        <v>49</v>
      </c>
      <c r="F4" s="37"/>
      <c r="G4" s="37"/>
      <c r="H4" s="37"/>
      <c r="I4" s="37"/>
      <c r="J4" s="37"/>
      <c r="K4" s="37"/>
      <c r="L4" s="37"/>
      <c r="M4" s="37"/>
      <c r="N4" s="37"/>
    </row>
    <row r="5" spans="5:14" ht="18.75" customHeight="1">
      <c r="E5" s="41" t="s">
        <v>58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48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3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33" t="s">
        <v>20</v>
      </c>
      <c r="H8" s="34"/>
      <c r="I8" s="35"/>
      <c r="J8" s="44" t="s">
        <v>18</v>
      </c>
      <c r="K8" s="33" t="s">
        <v>10</v>
      </c>
      <c r="L8" s="34"/>
      <c r="M8" s="35"/>
      <c r="N8" s="46" t="s">
        <v>14</v>
      </c>
      <c r="O8" s="47"/>
    </row>
    <row r="9" spans="1:15" s="3" customFormat="1" ht="40.5" customHeight="1">
      <c r="A9" s="42"/>
      <c r="B9" s="42"/>
      <c r="C9" s="42"/>
      <c r="D9" s="42"/>
      <c r="E9" s="42"/>
      <c r="F9" s="45"/>
      <c r="G9" s="2" t="s">
        <v>17</v>
      </c>
      <c r="H9" s="5" t="s">
        <v>8</v>
      </c>
      <c r="I9" s="2" t="s">
        <v>9</v>
      </c>
      <c r="J9" s="45"/>
      <c r="K9" s="2" t="s">
        <v>12</v>
      </c>
      <c r="L9" s="2" t="s">
        <v>6</v>
      </c>
      <c r="M9" s="2" t="s">
        <v>13</v>
      </c>
      <c r="N9" s="48"/>
      <c r="O9" s="49"/>
    </row>
    <row r="10" spans="1:15" s="27" customFormat="1" ht="21.75" customHeight="1">
      <c r="A10" s="22">
        <v>1</v>
      </c>
      <c r="B10" s="23" t="s">
        <v>27</v>
      </c>
      <c r="C10" s="24" t="s">
        <v>28</v>
      </c>
      <c r="D10" s="25" t="s">
        <v>29</v>
      </c>
      <c r="E10" s="26" t="s">
        <v>30</v>
      </c>
      <c r="F10" s="14">
        <v>0</v>
      </c>
      <c r="G10" s="29">
        <v>0</v>
      </c>
      <c r="H10" s="14">
        <v>0</v>
      </c>
      <c r="I10" s="15">
        <f>(H10+G10)/2</f>
        <v>0</v>
      </c>
      <c r="J10" s="16">
        <v>0</v>
      </c>
      <c r="K10" s="17">
        <f>ROUND((J10*7+I10*2+F10)/10,1)</f>
        <v>0</v>
      </c>
      <c r="L10" s="18" t="str">
        <f>IF(K10&gt;=8.5,"A",IF(K10&gt;=7,"B",IF(K10&gt;=5.5,"C",IF(K10&gt;=4,"D",IF(AND(K10&lt;4,K10&gt;=0),"F",IF(AND(F10="",I10="",J10=""),"I",IF(OR(F10&lt;&gt;"",I10&lt;&gt;"",J10&lt;&gt;""),"X","R")))))))</f>
        <v>F</v>
      </c>
      <c r="M10" s="19">
        <f>IF(L10="A",4,IF(L10="B",3,IF(L10="C",2,IF(L10="D",1,0))))</f>
        <v>0</v>
      </c>
      <c r="N10" s="20" t="str">
        <f>IF(L10="A","GIỎI",IF(L10="B","KHÁ",IF(L10="C","TB",IF(L10="D","TB YẾU","KÉM"))))</f>
        <v>KÉM</v>
      </c>
      <c r="O10" s="21" t="str">
        <f>IF(OR(K10&lt;4,J10&lt;=2),"KHÔNG ĐẠT","ĐẠT")</f>
        <v>KHÔNG ĐẠT</v>
      </c>
    </row>
    <row r="11" spans="1:15" s="27" customFormat="1" ht="21.75" customHeight="1">
      <c r="A11" s="22">
        <v>2</v>
      </c>
      <c r="B11" s="23" t="s">
        <v>31</v>
      </c>
      <c r="C11" s="24" t="s">
        <v>32</v>
      </c>
      <c r="D11" s="25" t="s">
        <v>33</v>
      </c>
      <c r="E11" s="26" t="s">
        <v>34</v>
      </c>
      <c r="F11" s="30">
        <v>7</v>
      </c>
      <c r="G11" s="30">
        <v>5</v>
      </c>
      <c r="H11" s="14">
        <v>6</v>
      </c>
      <c r="I11" s="15">
        <f>(H11+G11)/2</f>
        <v>5.5</v>
      </c>
      <c r="J11" s="16">
        <v>6</v>
      </c>
      <c r="K11" s="17">
        <f>ROUND((J11*7+I11*2+F11)/10,1)</f>
        <v>6</v>
      </c>
      <c r="L11" s="18" t="str">
        <f>IF(K11&gt;=8.5,"A",IF(K11&gt;=7,"B",IF(K11&gt;=5.5,"C",IF(K11&gt;=4,"D",IF(AND(K11&lt;4,K11&gt;=0),"F",IF(AND(F11="",I11="",J11=""),"I",IF(OR(F11&lt;&gt;"",I11&lt;&gt;"",J11&lt;&gt;""),"X","R")))))))</f>
        <v>C</v>
      </c>
      <c r="M11" s="19">
        <f>IF(L11="A",4,IF(L11="B",3,IF(L11="C",2,IF(L11="D",1,0))))</f>
        <v>2</v>
      </c>
      <c r="N11" s="20" t="str">
        <f>IF(L11="A","GIỎI",IF(L11="B","KHÁ",IF(L11="C","TB",IF(L11="D","TB YẾU","KÉM"))))</f>
        <v>TB</v>
      </c>
      <c r="O11" s="21" t="str">
        <f>IF(OR(K11&lt;4,J11&lt;=2),"KHÔNG ĐẠT","ĐẠT")</f>
        <v>ĐẠT</v>
      </c>
    </row>
    <row r="12" spans="1:15" s="28" customFormat="1" ht="21.75" customHeight="1">
      <c r="A12" s="22">
        <v>3</v>
      </c>
      <c r="B12" s="23" t="s">
        <v>35</v>
      </c>
      <c r="C12" s="24" t="s">
        <v>36</v>
      </c>
      <c r="D12" s="25" t="s">
        <v>37</v>
      </c>
      <c r="E12" s="26" t="s">
        <v>38</v>
      </c>
      <c r="F12" s="30">
        <v>8</v>
      </c>
      <c r="G12" s="30">
        <v>6.5</v>
      </c>
      <c r="H12" s="14">
        <v>7</v>
      </c>
      <c r="I12" s="15">
        <f>(H12+G12)/2</f>
        <v>6.75</v>
      </c>
      <c r="J12" s="16">
        <v>4.8</v>
      </c>
      <c r="K12" s="17">
        <f>ROUND((J12*7+I12*2+F12)/10,1)</f>
        <v>5.5</v>
      </c>
      <c r="L12" s="18" t="str">
        <f>IF(K12&gt;=8.5,"A",IF(K12&gt;=7,"B",IF(K12&gt;=5.5,"C",IF(K12&gt;=4,"D",IF(AND(K12&lt;4,K12&gt;=0),"F",IF(AND(F12="",I12="",J12=""),"I",IF(OR(F12&lt;&gt;"",I12&lt;&gt;"",J12&lt;&gt;""),"X","R")))))))</f>
        <v>C</v>
      </c>
      <c r="M12" s="19">
        <f>IF(L12="A",4,IF(L12="B",3,IF(L12="C",2,IF(L12="D",1,0))))</f>
        <v>2</v>
      </c>
      <c r="N12" s="20" t="str">
        <f>IF(L12="A","GIỎI",IF(L12="B","KHÁ",IF(L12="C","TB",IF(L12="D","TB YẾU","KÉM"))))</f>
        <v>TB</v>
      </c>
      <c r="O12" s="21" t="str">
        <f>IF(OR(K12&lt;4,J12&lt;=2),"KHÔNG ĐẠT","ĐẠT")</f>
        <v>ĐẠT</v>
      </c>
    </row>
    <row r="13" spans="2:10" ht="21.75" customHeight="1">
      <c r="B13" s="40" t="s">
        <v>39</v>
      </c>
      <c r="C13" s="40"/>
      <c r="D13" s="40"/>
      <c r="E13" s="40"/>
      <c r="F13" s="10"/>
      <c r="G13" s="11"/>
      <c r="H13" s="11"/>
      <c r="I13" s="11"/>
      <c r="J13" s="11"/>
    </row>
    <row r="14" spans="2:14" ht="15.75">
      <c r="B14" s="12" t="s">
        <v>19</v>
      </c>
      <c r="C14"/>
      <c r="D14" s="12"/>
      <c r="E14" s="37" t="s">
        <v>15</v>
      </c>
      <c r="F14" s="37"/>
      <c r="G14" s="37"/>
      <c r="H14" s="37" t="s">
        <v>16</v>
      </c>
      <c r="I14" s="37"/>
      <c r="J14" s="37"/>
      <c r="K14" s="12"/>
      <c r="L14" s="37" t="s">
        <v>21</v>
      </c>
      <c r="M14" s="37"/>
      <c r="N14" s="37"/>
    </row>
    <row r="15" spans="3:14" ht="15.75">
      <c r="C15" s="39"/>
      <c r="D15" s="39"/>
      <c r="E15" s="39"/>
      <c r="F15" s="1"/>
      <c r="H15" s="40"/>
      <c r="I15" s="40"/>
      <c r="J15" s="40"/>
      <c r="K15" s="40"/>
      <c r="L15" s="40"/>
      <c r="M15" s="40"/>
      <c r="N15" s="40"/>
    </row>
    <row r="16" spans="3:6" ht="15.75">
      <c r="C16" s="13"/>
      <c r="F16" s="1"/>
    </row>
    <row r="17" ht="15.75">
      <c r="F17" s="1"/>
    </row>
    <row r="18" ht="15.75">
      <c r="F18" s="1"/>
    </row>
    <row r="19" spans="2:14" ht="15.75">
      <c r="B19" s="37" t="s">
        <v>40</v>
      </c>
      <c r="C19" s="37"/>
      <c r="D19" s="8"/>
      <c r="E19" s="37" t="s">
        <v>22</v>
      </c>
      <c r="F19" s="37"/>
      <c r="G19" s="37"/>
      <c r="H19" s="37" t="s">
        <v>23</v>
      </c>
      <c r="I19" s="37"/>
      <c r="J19" s="37"/>
      <c r="K19" s="8"/>
      <c r="L19" s="12" t="s">
        <v>24</v>
      </c>
      <c r="M19" s="12"/>
      <c r="N19" s="12"/>
    </row>
    <row r="20" spans="2:13" ht="15.75">
      <c r="B20" s="6"/>
      <c r="C20" s="6"/>
      <c r="D20" s="6"/>
      <c r="E20" s="6"/>
      <c r="F20" s="8"/>
      <c r="G20" s="6"/>
      <c r="H20" s="6"/>
      <c r="I20" s="6"/>
      <c r="J20" s="6"/>
      <c r="K20" s="6"/>
      <c r="L20" s="7"/>
      <c r="M20" s="7"/>
    </row>
  </sheetData>
  <sheetProtection/>
  <mergeCells count="27"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1" right="0.1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26" sqref="K26:K27"/>
    </sheetView>
  </sheetViews>
  <sheetFormatPr defaultColWidth="9.140625" defaultRowHeight="12.75"/>
  <cols>
    <col min="1" max="1" width="8.00390625" style="1" customWidth="1"/>
    <col min="2" max="2" width="12.8515625" style="1" customWidth="1"/>
    <col min="3" max="3" width="12.140625" style="1" customWidth="1"/>
    <col min="4" max="4" width="12.28125" style="1" customWidth="1"/>
    <col min="5" max="5" width="11.28125" style="1" customWidth="1"/>
    <col min="6" max="6" width="10.8515625" style="1" customWidth="1"/>
    <col min="7" max="7" width="8.7109375" style="1" customWidth="1"/>
    <col min="8" max="8" width="6.00390625" style="4" customWidth="1"/>
    <col min="9" max="9" width="7.7109375" style="4" customWidth="1"/>
    <col min="10" max="10" width="9.00390625" style="1" customWidth="1"/>
    <col min="11" max="11" width="13.28125" style="1" customWidth="1"/>
    <col min="12" max="16384" width="9.140625" style="1" customWidth="1"/>
  </cols>
  <sheetData>
    <row r="1" spans="1:10" ht="15.75">
      <c r="A1" s="36" t="s">
        <v>1</v>
      </c>
      <c r="B1" s="36"/>
      <c r="C1" s="36"/>
      <c r="D1" s="36"/>
      <c r="E1" s="37" t="s">
        <v>7</v>
      </c>
      <c r="F1" s="37"/>
      <c r="G1" s="37"/>
      <c r="H1" s="37"/>
      <c r="I1" s="37"/>
      <c r="J1" s="37"/>
    </row>
    <row r="2" spans="1:10" ht="19.5" customHeight="1">
      <c r="A2" s="38" t="s">
        <v>2</v>
      </c>
      <c r="B2" s="38"/>
      <c r="C2" s="38"/>
      <c r="D2" s="38"/>
      <c r="E2" s="37" t="s">
        <v>25</v>
      </c>
      <c r="F2" s="37"/>
      <c r="G2" s="37"/>
      <c r="H2" s="37"/>
      <c r="I2" s="37"/>
      <c r="J2" s="37"/>
    </row>
    <row r="3" spans="5:10" ht="20.25" customHeight="1">
      <c r="E3" s="39" t="s">
        <v>26</v>
      </c>
      <c r="F3" s="39"/>
      <c r="G3" s="39"/>
      <c r="H3" s="39"/>
      <c r="I3" s="39"/>
      <c r="J3" s="39"/>
    </row>
    <row r="4" spans="5:10" ht="18.75" customHeight="1">
      <c r="E4" s="37" t="s">
        <v>49</v>
      </c>
      <c r="F4" s="37"/>
      <c r="G4" s="37"/>
      <c r="H4" s="37"/>
      <c r="I4" s="37"/>
      <c r="J4" s="37"/>
    </row>
    <row r="5" spans="5:10" ht="18.75" customHeight="1">
      <c r="E5" s="41" t="s">
        <v>59</v>
      </c>
      <c r="F5" s="41"/>
      <c r="G5" s="41"/>
      <c r="H5" s="41"/>
      <c r="I5" s="41"/>
      <c r="J5" s="41"/>
    </row>
    <row r="6" spans="5:10" ht="15.75" customHeight="1">
      <c r="E6" s="41" t="s">
        <v>48</v>
      </c>
      <c r="F6" s="41"/>
      <c r="G6" s="41"/>
      <c r="H6" s="41"/>
      <c r="I6" s="41"/>
      <c r="J6" s="41"/>
    </row>
    <row r="7" ht="10.5" customHeight="1"/>
    <row r="8" spans="1:11" s="3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57</v>
      </c>
      <c r="G8" s="33" t="s">
        <v>10</v>
      </c>
      <c r="H8" s="34"/>
      <c r="I8" s="35"/>
      <c r="J8" s="46" t="s">
        <v>14</v>
      </c>
      <c r="K8" s="47"/>
    </row>
    <row r="9" spans="1:11" s="3" customFormat="1" ht="40.5" customHeight="1">
      <c r="A9" s="42"/>
      <c r="B9" s="42"/>
      <c r="C9" s="42"/>
      <c r="D9" s="42"/>
      <c r="E9" s="42"/>
      <c r="F9" s="45"/>
      <c r="G9" s="2" t="s">
        <v>12</v>
      </c>
      <c r="H9" s="2" t="s">
        <v>6</v>
      </c>
      <c r="I9" s="2" t="s">
        <v>13</v>
      </c>
      <c r="J9" s="48"/>
      <c r="K9" s="49"/>
    </row>
    <row r="10" spans="1:11" s="27" customFormat="1" ht="21.75" customHeight="1">
      <c r="A10" s="22">
        <v>1</v>
      </c>
      <c r="B10" s="23" t="s">
        <v>27</v>
      </c>
      <c r="C10" s="24" t="s">
        <v>28</v>
      </c>
      <c r="D10" s="25" t="s">
        <v>29</v>
      </c>
      <c r="E10" s="26" t="s">
        <v>30</v>
      </c>
      <c r="F10" s="16">
        <v>0</v>
      </c>
      <c r="G10" s="17">
        <f>F10</f>
        <v>0</v>
      </c>
      <c r="H10" s="16" t="str">
        <f>IF(G10&gt;=8.5,"A",IF(G10&gt;=7,"B",IF(G10&gt;=5.5,"C",IF(G10&gt;=4,"D",IF(AND(G10&lt;4,G10&gt;=0),"F",IF(AND(#REF!="",#REF!="",F10=""),"I",IF(OR(#REF!&lt;&gt;"",#REF!&lt;&gt;"",F10&lt;&gt;""),"X","R")))))))</f>
        <v>F</v>
      </c>
      <c r="I10" s="32">
        <f>IF(H10="A",4,IF(H10="B",3,IF(H10="C",2,IF(H10="D",1,0))))</f>
        <v>0</v>
      </c>
      <c r="J10" s="20" t="str">
        <f>IF(H10="A","GIỎI",IF(H10="B","KHÁ",IF(H10="C","TB",IF(H10="D","TB YẾU","KÉM"))))</f>
        <v>KÉM</v>
      </c>
      <c r="K10" s="21" t="str">
        <f>IF(OR(G10&lt;4,F10&lt;=2),"KHÔNG ĐẠT","ĐẠT")</f>
        <v>KHÔNG ĐẠT</v>
      </c>
    </row>
    <row r="11" spans="1:11" s="27" customFormat="1" ht="21.75" customHeight="1">
      <c r="A11" s="22">
        <v>2</v>
      </c>
      <c r="B11" s="23" t="s">
        <v>31</v>
      </c>
      <c r="C11" s="24" t="s">
        <v>32</v>
      </c>
      <c r="D11" s="25" t="s">
        <v>33</v>
      </c>
      <c r="E11" s="26" t="s">
        <v>34</v>
      </c>
      <c r="F11" s="16">
        <v>7</v>
      </c>
      <c r="G11" s="17">
        <f>F11</f>
        <v>7</v>
      </c>
      <c r="H11" s="16" t="str">
        <f>IF(G11&gt;=8.5,"A",IF(G11&gt;=7,"B",IF(G11&gt;=5.5,"C",IF(G11&gt;=4,"D",IF(AND(G11&lt;4,G11&gt;=0),"F",IF(AND(#REF!="",#REF!="",F11=""),"I",IF(OR(#REF!&lt;&gt;"",#REF!&lt;&gt;"",F11&lt;&gt;""),"X","R")))))))</f>
        <v>B</v>
      </c>
      <c r="I11" s="32">
        <f>IF(H11="A",4,IF(H11="B",3,IF(H11="C",2,IF(H11="D",1,0))))</f>
        <v>3</v>
      </c>
      <c r="J11" s="20" t="str">
        <f>IF(H11="A","GIỎI",IF(H11="B","KHÁ",IF(H11="C","TB",IF(H11="D","TB YẾU","KÉM"))))</f>
        <v>KHÁ</v>
      </c>
      <c r="K11" s="21" t="str">
        <f>IF(OR(G11&lt;4,F11&lt;=2),"KHÔNG ĐẠT","ĐẠT")</f>
        <v>ĐẠT</v>
      </c>
    </row>
    <row r="12" spans="1:11" s="28" customFormat="1" ht="21.75" customHeight="1">
      <c r="A12" s="22">
        <v>3</v>
      </c>
      <c r="B12" s="23" t="s">
        <v>35</v>
      </c>
      <c r="C12" s="24" t="s">
        <v>36</v>
      </c>
      <c r="D12" s="25" t="s">
        <v>37</v>
      </c>
      <c r="E12" s="26" t="s">
        <v>38</v>
      </c>
      <c r="F12" s="16">
        <v>7.3</v>
      </c>
      <c r="G12" s="17">
        <f>F12</f>
        <v>7.3</v>
      </c>
      <c r="H12" s="16" t="str">
        <f>IF(G12&gt;=8.5,"A",IF(G12&gt;=7,"B",IF(G12&gt;=5.5,"C",IF(G12&gt;=4,"D",IF(AND(G12&lt;4,G12&gt;=0),"F",IF(AND(#REF!="",#REF!="",F12=""),"I",IF(OR(#REF!&lt;&gt;"",#REF!&lt;&gt;"",F12&lt;&gt;""),"X","R")))))))</f>
        <v>B</v>
      </c>
      <c r="I12" s="32">
        <f>IF(H12="A",4,IF(H12="B",3,IF(H12="C",2,IF(H12="D",1,0))))</f>
        <v>3</v>
      </c>
      <c r="J12" s="20" t="str">
        <f>IF(H12="A","GIỎI",IF(H12="B","KHÁ",IF(H12="C","TB",IF(H12="D","TB YẾU","KÉM"))))</f>
        <v>KHÁ</v>
      </c>
      <c r="K12" s="21" t="str">
        <f>IF(OR(G12&lt;4,F12&lt;=2),"KHÔNG ĐẠT","ĐẠT")</f>
        <v>ĐẠT</v>
      </c>
    </row>
    <row r="13" spans="2:6" ht="21.75" customHeight="1">
      <c r="B13" s="40" t="s">
        <v>39</v>
      </c>
      <c r="C13" s="40"/>
      <c r="D13" s="40"/>
      <c r="E13" s="40"/>
      <c r="F13" s="11"/>
    </row>
    <row r="14" spans="2:11" ht="15.75">
      <c r="B14" s="12" t="s">
        <v>19</v>
      </c>
      <c r="C14"/>
      <c r="D14" s="12"/>
      <c r="E14" s="8" t="s">
        <v>15</v>
      </c>
      <c r="F14" s="8"/>
      <c r="G14" s="37" t="s">
        <v>16</v>
      </c>
      <c r="H14" s="37"/>
      <c r="I14" s="37"/>
      <c r="J14" s="37" t="s">
        <v>21</v>
      </c>
      <c r="K14" s="37"/>
    </row>
    <row r="15" spans="3:10" ht="15.75">
      <c r="C15" s="39"/>
      <c r="D15" s="39"/>
      <c r="E15" s="39"/>
      <c r="F15" s="31"/>
      <c r="G15" s="40"/>
      <c r="H15" s="40"/>
      <c r="I15" s="40"/>
      <c r="J15" s="40"/>
    </row>
    <row r="16" ht="15.75">
      <c r="C16" s="13"/>
    </row>
    <row r="19" spans="2:10" ht="15.75">
      <c r="B19" s="37" t="s">
        <v>40</v>
      </c>
      <c r="C19" s="37"/>
      <c r="D19" s="8"/>
      <c r="E19" s="8" t="s">
        <v>22</v>
      </c>
      <c r="F19" s="8"/>
      <c r="G19" s="37" t="s">
        <v>23</v>
      </c>
      <c r="H19" s="37"/>
      <c r="I19" s="37"/>
      <c r="J19" s="12" t="s">
        <v>24</v>
      </c>
    </row>
    <row r="20" spans="2:9" ht="15.75">
      <c r="B20" s="6"/>
      <c r="C20" s="6"/>
      <c r="D20" s="6"/>
      <c r="E20" s="6"/>
      <c r="F20" s="6"/>
      <c r="G20" s="6"/>
      <c r="H20" s="7"/>
      <c r="I20" s="7"/>
    </row>
  </sheetData>
  <sheetProtection/>
  <mergeCells count="22">
    <mergeCell ref="A1:D1"/>
    <mergeCell ref="E1:J1"/>
    <mergeCell ref="A2:D2"/>
    <mergeCell ref="E2:J2"/>
    <mergeCell ref="E3:J3"/>
    <mergeCell ref="E4:J4"/>
    <mergeCell ref="E5:J5"/>
    <mergeCell ref="E6:J6"/>
    <mergeCell ref="A8:A9"/>
    <mergeCell ref="B8:B9"/>
    <mergeCell ref="C8:D9"/>
    <mergeCell ref="E8:E9"/>
    <mergeCell ref="F8:F9"/>
    <mergeCell ref="G8:I8"/>
    <mergeCell ref="B19:C19"/>
    <mergeCell ref="J8:K9"/>
    <mergeCell ref="B13:E13"/>
    <mergeCell ref="C15:E15"/>
    <mergeCell ref="G19:I19"/>
    <mergeCell ref="G15:J15"/>
    <mergeCell ref="G14:I14"/>
    <mergeCell ref="J14:K1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2.140625" style="1" customWidth="1"/>
    <col min="4" max="4" width="7.00390625" style="1" customWidth="1"/>
    <col min="5" max="5" width="11.2812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6" t="s">
        <v>1</v>
      </c>
      <c r="B1" s="36"/>
      <c r="C1" s="36"/>
      <c r="D1" s="36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38" t="s">
        <v>2</v>
      </c>
      <c r="B2" s="38"/>
      <c r="C2" s="38"/>
      <c r="D2" s="38"/>
      <c r="E2" s="37" t="s">
        <v>25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39" t="s">
        <v>26</v>
      </c>
      <c r="F3" s="39"/>
      <c r="G3" s="39"/>
      <c r="H3" s="39"/>
      <c r="I3" s="39"/>
      <c r="J3" s="39"/>
      <c r="K3" s="39"/>
      <c r="L3" s="39"/>
      <c r="M3" s="39"/>
      <c r="N3" s="39"/>
    </row>
    <row r="4" spans="5:14" ht="18.75" customHeight="1">
      <c r="E4" s="37" t="s">
        <v>49</v>
      </c>
      <c r="F4" s="37"/>
      <c r="G4" s="37"/>
      <c r="H4" s="37"/>
      <c r="I4" s="37"/>
      <c r="J4" s="37"/>
      <c r="K4" s="37"/>
      <c r="L4" s="37"/>
      <c r="M4" s="37"/>
      <c r="N4" s="37"/>
    </row>
    <row r="5" spans="5:14" ht="18.75" customHeight="1">
      <c r="E5" s="41" t="s">
        <v>50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51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3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54</v>
      </c>
      <c r="G8" s="33" t="s">
        <v>20</v>
      </c>
      <c r="H8" s="34"/>
      <c r="I8" s="35"/>
      <c r="J8" s="44" t="s">
        <v>41</v>
      </c>
      <c r="K8" s="33" t="s">
        <v>10</v>
      </c>
      <c r="L8" s="34"/>
      <c r="M8" s="35"/>
      <c r="N8" s="46" t="s">
        <v>14</v>
      </c>
      <c r="O8" s="47"/>
    </row>
    <row r="9" spans="1:15" s="3" customFormat="1" ht="40.5" customHeight="1">
      <c r="A9" s="42"/>
      <c r="B9" s="42"/>
      <c r="C9" s="42"/>
      <c r="D9" s="42"/>
      <c r="E9" s="42"/>
      <c r="F9" s="45"/>
      <c r="G9" s="2" t="s">
        <v>17</v>
      </c>
      <c r="H9" s="5" t="s">
        <v>8</v>
      </c>
      <c r="I9" s="2" t="s">
        <v>9</v>
      </c>
      <c r="J9" s="45"/>
      <c r="K9" s="2" t="s">
        <v>12</v>
      </c>
      <c r="L9" s="2" t="s">
        <v>6</v>
      </c>
      <c r="M9" s="2" t="s">
        <v>13</v>
      </c>
      <c r="N9" s="48"/>
      <c r="O9" s="49"/>
    </row>
    <row r="10" spans="1:15" s="27" customFormat="1" ht="21.75" customHeight="1">
      <c r="A10" s="22">
        <v>1</v>
      </c>
      <c r="B10" s="23" t="s">
        <v>27</v>
      </c>
      <c r="C10" s="24" t="s">
        <v>28</v>
      </c>
      <c r="D10" s="25" t="s">
        <v>29</v>
      </c>
      <c r="E10" s="26" t="s">
        <v>30</v>
      </c>
      <c r="F10" s="14">
        <v>0</v>
      </c>
      <c r="G10" s="29">
        <v>0</v>
      </c>
      <c r="H10" s="14"/>
      <c r="I10" s="15">
        <f>G10</f>
        <v>0</v>
      </c>
      <c r="J10" s="16">
        <v>0</v>
      </c>
      <c r="K10" s="17">
        <f>ROUND((J10*6+I10*2+F10*2)/10,1)</f>
        <v>0</v>
      </c>
      <c r="L10" s="18" t="str">
        <f>IF(K10&gt;=8.5,"A",IF(K10&gt;=7,"B",IF(K10&gt;=5.5,"C",IF(K10&gt;=4,"D",IF(AND(K10&lt;4,K10&gt;=0),"F",IF(AND(F10="",I10="",J10=""),"I",IF(OR(F10&lt;&gt;"",I10&lt;&gt;"",J10&lt;&gt;""),"X","R")))))))</f>
        <v>F</v>
      </c>
      <c r="M10" s="19">
        <f>IF(L10="A",4,IF(L10="B",3,IF(L10="C",2,IF(L10="D",1,0))))</f>
        <v>0</v>
      </c>
      <c r="N10" s="20" t="str">
        <f>IF(L10="A","GIỎI",IF(L10="B","KHÁ",IF(L10="C","TB",IF(L10="D","TB YẾU","KÉM"))))</f>
        <v>KÉM</v>
      </c>
      <c r="O10" s="21" t="str">
        <f>IF(OR(K10&lt;4,J10&lt;=2),"KHÔNG ĐẠT","ĐẠT")</f>
        <v>KHÔNG ĐẠT</v>
      </c>
    </row>
    <row r="11" spans="1:15" s="27" customFormat="1" ht="21.75" customHeight="1">
      <c r="A11" s="22">
        <v>2</v>
      </c>
      <c r="B11" s="23" t="s">
        <v>31</v>
      </c>
      <c r="C11" s="24" t="s">
        <v>32</v>
      </c>
      <c r="D11" s="25" t="s">
        <v>33</v>
      </c>
      <c r="E11" s="26" t="s">
        <v>34</v>
      </c>
      <c r="F11" s="30">
        <v>9</v>
      </c>
      <c r="G11" s="30">
        <v>6</v>
      </c>
      <c r="H11" s="14"/>
      <c r="I11" s="15">
        <f>G11</f>
        <v>6</v>
      </c>
      <c r="J11" s="16">
        <v>5.5</v>
      </c>
      <c r="K11" s="17">
        <f>ROUND((J11*6+I11*2+F11*2)/10,1)</f>
        <v>6.3</v>
      </c>
      <c r="L11" s="18" t="str">
        <f>IF(K11&gt;=8.5,"A",IF(K11&gt;=7,"B",IF(K11&gt;=5.5,"C",IF(K11&gt;=4,"D",IF(AND(K11&lt;4,K11&gt;=0),"F",IF(AND(F11="",I11="",J11=""),"I",IF(OR(F11&lt;&gt;"",I11&lt;&gt;"",J11&lt;&gt;""),"X","R")))))))</f>
        <v>C</v>
      </c>
      <c r="M11" s="19">
        <f>IF(L11="A",4,IF(L11="B",3,IF(L11="C",2,IF(L11="D",1,0))))</f>
        <v>2</v>
      </c>
      <c r="N11" s="20" t="str">
        <f>IF(L11="A","GIỎI",IF(L11="B","KHÁ",IF(L11="C","TB",IF(L11="D","TB YẾU","KÉM"))))</f>
        <v>TB</v>
      </c>
      <c r="O11" s="21" t="str">
        <f>IF(OR(K11&lt;4,J11&lt;=2),"KHÔNG ĐẠT","ĐẠT")</f>
        <v>ĐẠT</v>
      </c>
    </row>
    <row r="12" spans="1:15" s="28" customFormat="1" ht="21.75" customHeight="1">
      <c r="A12" s="22">
        <v>3</v>
      </c>
      <c r="B12" s="23" t="s">
        <v>35</v>
      </c>
      <c r="C12" s="24" t="s">
        <v>36</v>
      </c>
      <c r="D12" s="25" t="s">
        <v>37</v>
      </c>
      <c r="E12" s="26" t="s">
        <v>38</v>
      </c>
      <c r="F12" s="30">
        <v>9</v>
      </c>
      <c r="G12" s="30">
        <v>6</v>
      </c>
      <c r="H12" s="14"/>
      <c r="I12" s="15">
        <f>G12</f>
        <v>6</v>
      </c>
      <c r="J12" s="16">
        <v>5</v>
      </c>
      <c r="K12" s="17">
        <f>ROUND((J12*6+I12*2+F12*2)/10,1)</f>
        <v>6</v>
      </c>
      <c r="L12" s="18" t="str">
        <f>IF(K12&gt;=8.5,"A",IF(K12&gt;=7,"B",IF(K12&gt;=5.5,"C",IF(K12&gt;=4,"D",IF(AND(K12&lt;4,K12&gt;=0),"F",IF(AND(F12="",I12="",J12=""),"I",IF(OR(F12&lt;&gt;"",I12&lt;&gt;"",J12&lt;&gt;""),"X","R")))))))</f>
        <v>C</v>
      </c>
      <c r="M12" s="19">
        <f>IF(L12="A",4,IF(L12="B",3,IF(L12="C",2,IF(L12="D",1,0))))</f>
        <v>2</v>
      </c>
      <c r="N12" s="20" t="str">
        <f>IF(L12="A","GIỎI",IF(L12="B","KHÁ",IF(L12="C","TB",IF(L12="D","TB YẾU","KÉM"))))</f>
        <v>TB</v>
      </c>
      <c r="O12" s="21" t="str">
        <f>IF(OR(K12&lt;4,J12&lt;=2),"KHÔNG ĐẠT","ĐẠT")</f>
        <v>ĐẠT</v>
      </c>
    </row>
    <row r="13" spans="2:10" ht="21.75" customHeight="1">
      <c r="B13" s="40" t="s">
        <v>39</v>
      </c>
      <c r="C13" s="40"/>
      <c r="D13" s="40"/>
      <c r="E13" s="40"/>
      <c r="F13" s="10"/>
      <c r="G13" s="11"/>
      <c r="H13" s="11"/>
      <c r="I13" s="11"/>
      <c r="J13" s="11"/>
    </row>
    <row r="14" spans="2:14" ht="15.75">
      <c r="B14" s="12" t="s">
        <v>19</v>
      </c>
      <c r="C14"/>
      <c r="D14" s="12"/>
      <c r="E14" s="37" t="s">
        <v>15</v>
      </c>
      <c r="F14" s="37"/>
      <c r="G14" s="37"/>
      <c r="H14" s="37" t="s">
        <v>16</v>
      </c>
      <c r="I14" s="37"/>
      <c r="J14" s="37"/>
      <c r="K14" s="12"/>
      <c r="L14" s="37" t="s">
        <v>21</v>
      </c>
      <c r="M14" s="37"/>
      <c r="N14" s="37"/>
    </row>
    <row r="15" spans="3:14" ht="15.75">
      <c r="C15" s="39"/>
      <c r="D15" s="39"/>
      <c r="E15" s="39"/>
      <c r="F15" s="1"/>
      <c r="H15" s="40"/>
      <c r="I15" s="40"/>
      <c r="J15" s="40"/>
      <c r="K15" s="40"/>
      <c r="L15" s="40"/>
      <c r="M15" s="40"/>
      <c r="N15" s="40"/>
    </row>
    <row r="16" spans="3:6" ht="15.75">
      <c r="C16" s="13"/>
      <c r="F16" s="1"/>
    </row>
    <row r="17" ht="15.75">
      <c r="F17" s="1"/>
    </row>
    <row r="18" ht="15.75">
      <c r="F18" s="1"/>
    </row>
    <row r="19" spans="2:14" ht="15.75">
      <c r="B19" s="37" t="s">
        <v>40</v>
      </c>
      <c r="C19" s="37"/>
      <c r="D19" s="8"/>
      <c r="E19" s="37" t="s">
        <v>22</v>
      </c>
      <c r="F19" s="37"/>
      <c r="G19" s="37"/>
      <c r="H19" s="37" t="s">
        <v>23</v>
      </c>
      <c r="I19" s="37"/>
      <c r="J19" s="37"/>
      <c r="K19" s="8"/>
      <c r="L19" s="12" t="s">
        <v>24</v>
      </c>
      <c r="M19" s="12"/>
      <c r="N19" s="12"/>
    </row>
    <row r="20" spans="2:13" ht="15.75">
      <c r="B20" s="6"/>
      <c r="C20" s="6"/>
      <c r="D20" s="6"/>
      <c r="E20" s="6"/>
      <c r="F20" s="8"/>
      <c r="G20" s="6"/>
      <c r="H20" s="6"/>
      <c r="I20" s="6"/>
      <c r="J20" s="6"/>
      <c r="K20" s="6"/>
      <c r="L20" s="7"/>
      <c r="M20" s="7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</mergeCells>
  <printOptions/>
  <pageMargins left="0.17" right="0.27" top="0.5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2.140625" style="1" customWidth="1"/>
    <col min="4" max="4" width="7.00390625" style="1" customWidth="1"/>
    <col min="5" max="5" width="11.2812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6" t="s">
        <v>1</v>
      </c>
      <c r="B1" s="36"/>
      <c r="C1" s="36"/>
      <c r="D1" s="36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38" t="s">
        <v>2</v>
      </c>
      <c r="B2" s="38"/>
      <c r="C2" s="38"/>
      <c r="D2" s="38"/>
      <c r="E2" s="37" t="s">
        <v>25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39" t="s">
        <v>26</v>
      </c>
      <c r="F3" s="39"/>
      <c r="G3" s="39"/>
      <c r="H3" s="39"/>
      <c r="I3" s="39"/>
      <c r="J3" s="39"/>
      <c r="K3" s="39"/>
      <c r="L3" s="39"/>
      <c r="M3" s="39"/>
      <c r="N3" s="39"/>
    </row>
    <row r="4" spans="5:14" ht="18.75" customHeight="1">
      <c r="E4" s="37" t="s">
        <v>49</v>
      </c>
      <c r="F4" s="37"/>
      <c r="G4" s="37"/>
      <c r="H4" s="37"/>
      <c r="I4" s="37"/>
      <c r="J4" s="37"/>
      <c r="K4" s="37"/>
      <c r="L4" s="37"/>
      <c r="M4" s="37"/>
      <c r="N4" s="37"/>
    </row>
    <row r="5" spans="5:14" ht="18.75" customHeight="1">
      <c r="E5" s="41" t="s">
        <v>52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53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3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33" t="s">
        <v>20</v>
      </c>
      <c r="H8" s="34"/>
      <c r="I8" s="35"/>
      <c r="J8" s="44" t="s">
        <v>18</v>
      </c>
      <c r="K8" s="33" t="s">
        <v>10</v>
      </c>
      <c r="L8" s="34"/>
      <c r="M8" s="35"/>
      <c r="N8" s="46" t="s">
        <v>14</v>
      </c>
      <c r="O8" s="47"/>
    </row>
    <row r="9" spans="1:15" s="3" customFormat="1" ht="40.5" customHeight="1">
      <c r="A9" s="42"/>
      <c r="B9" s="42"/>
      <c r="C9" s="42"/>
      <c r="D9" s="42"/>
      <c r="E9" s="42"/>
      <c r="F9" s="45"/>
      <c r="G9" s="2" t="s">
        <v>17</v>
      </c>
      <c r="H9" s="5" t="s">
        <v>8</v>
      </c>
      <c r="I9" s="2" t="s">
        <v>9</v>
      </c>
      <c r="J9" s="45"/>
      <c r="K9" s="2" t="s">
        <v>12</v>
      </c>
      <c r="L9" s="2" t="s">
        <v>6</v>
      </c>
      <c r="M9" s="2" t="s">
        <v>13</v>
      </c>
      <c r="N9" s="48"/>
      <c r="O9" s="49"/>
    </row>
    <row r="10" spans="1:15" s="27" customFormat="1" ht="21.75" customHeight="1">
      <c r="A10" s="22">
        <v>1</v>
      </c>
      <c r="B10" s="23" t="s">
        <v>27</v>
      </c>
      <c r="C10" s="24" t="s">
        <v>28</v>
      </c>
      <c r="D10" s="25" t="s">
        <v>29</v>
      </c>
      <c r="E10" s="26" t="s">
        <v>30</v>
      </c>
      <c r="F10" s="14">
        <v>0</v>
      </c>
      <c r="G10" s="29">
        <v>0</v>
      </c>
      <c r="H10" s="14"/>
      <c r="I10" s="15">
        <f>G10</f>
        <v>0</v>
      </c>
      <c r="J10" s="16">
        <v>0</v>
      </c>
      <c r="K10" s="17">
        <f>ROUND((J10*7+I10*2+F10)/10,1)</f>
        <v>0</v>
      </c>
      <c r="L10" s="18" t="str">
        <f>IF(K10&gt;=8.5,"A",IF(K10&gt;=7,"B",IF(K10&gt;=5.5,"C",IF(K10&gt;=4,"D",IF(AND(K10&lt;4,K10&gt;=0),"F",IF(AND(F10="",I10="",J10=""),"I",IF(OR(F10&lt;&gt;"",I10&lt;&gt;"",J10&lt;&gt;""),"X","R")))))))</f>
        <v>F</v>
      </c>
      <c r="M10" s="19">
        <f>IF(L10="A",4,IF(L10="B",3,IF(L10="C",2,IF(L10="D",1,0))))</f>
        <v>0</v>
      </c>
      <c r="N10" s="20" t="str">
        <f>IF(L10="A","GIỎI",IF(L10="B","KHÁ",IF(L10="C","TB",IF(L10="D","TB YẾU","KÉM"))))</f>
        <v>KÉM</v>
      </c>
      <c r="O10" s="21" t="str">
        <f>IF(OR(K10&lt;4,J10&lt;=2),"KHÔNG ĐẠT","ĐẠT")</f>
        <v>KHÔNG ĐẠT</v>
      </c>
    </row>
    <row r="11" spans="1:15" s="27" customFormat="1" ht="21.75" customHeight="1">
      <c r="A11" s="22">
        <v>2</v>
      </c>
      <c r="B11" s="23" t="s">
        <v>31</v>
      </c>
      <c r="C11" s="24" t="s">
        <v>32</v>
      </c>
      <c r="D11" s="25" t="s">
        <v>33</v>
      </c>
      <c r="E11" s="26" t="s">
        <v>34</v>
      </c>
      <c r="F11" s="30">
        <v>8.5</v>
      </c>
      <c r="G11" s="30">
        <v>6.5</v>
      </c>
      <c r="H11" s="14"/>
      <c r="I11" s="15">
        <f>G11</f>
        <v>6.5</v>
      </c>
      <c r="J11" s="16">
        <v>8</v>
      </c>
      <c r="K11" s="17">
        <f>ROUND((J11*7+I11*2+F11)/10,1)</f>
        <v>7.8</v>
      </c>
      <c r="L11" s="18" t="str">
        <f>IF(K11&gt;=8.5,"A",IF(K11&gt;=7,"B",IF(K11&gt;=5.5,"C",IF(K11&gt;=4,"D",IF(AND(K11&lt;4,K11&gt;=0),"F",IF(AND(F11="",I11="",J11=""),"I",IF(OR(F11&lt;&gt;"",I11&lt;&gt;"",J11&lt;&gt;""),"X","R")))))))</f>
        <v>B</v>
      </c>
      <c r="M11" s="19">
        <f>IF(L11="A",4,IF(L11="B",3,IF(L11="C",2,IF(L11="D",1,0))))</f>
        <v>3</v>
      </c>
      <c r="N11" s="20" t="str">
        <f>IF(L11="A","GIỎI",IF(L11="B","KHÁ",IF(L11="C","TB",IF(L11="D","TB YẾU","KÉM"))))</f>
        <v>KHÁ</v>
      </c>
      <c r="O11" s="21" t="str">
        <f>IF(OR(K11&lt;4,J11&lt;=2),"KHÔNG ĐẠT","ĐẠT")</f>
        <v>ĐẠT</v>
      </c>
    </row>
    <row r="12" spans="1:15" s="28" customFormat="1" ht="21.75" customHeight="1">
      <c r="A12" s="22">
        <v>3</v>
      </c>
      <c r="B12" s="23" t="s">
        <v>35</v>
      </c>
      <c r="C12" s="24" t="s">
        <v>36</v>
      </c>
      <c r="D12" s="25" t="s">
        <v>37</v>
      </c>
      <c r="E12" s="26" t="s">
        <v>38</v>
      </c>
      <c r="F12" s="30">
        <v>8.5</v>
      </c>
      <c r="G12" s="30">
        <v>6</v>
      </c>
      <c r="H12" s="14"/>
      <c r="I12" s="15">
        <f>G12</f>
        <v>6</v>
      </c>
      <c r="J12" s="16">
        <v>8</v>
      </c>
      <c r="K12" s="17">
        <f>ROUND((J12*7+I12*2+F12)/10,1)</f>
        <v>7.7</v>
      </c>
      <c r="L12" s="18" t="str">
        <f>IF(K12&gt;=8.5,"A",IF(K12&gt;=7,"B",IF(K12&gt;=5.5,"C",IF(K12&gt;=4,"D",IF(AND(K12&lt;4,K12&gt;=0),"F",IF(AND(F12="",I12="",J12=""),"I",IF(OR(F12&lt;&gt;"",I12&lt;&gt;"",J12&lt;&gt;""),"X","R")))))))</f>
        <v>B</v>
      </c>
      <c r="M12" s="19">
        <f>IF(L12="A",4,IF(L12="B",3,IF(L12="C",2,IF(L12="D",1,0))))</f>
        <v>3</v>
      </c>
      <c r="N12" s="20" t="str">
        <f>IF(L12="A","GIỎI",IF(L12="B","KHÁ",IF(L12="C","TB",IF(L12="D","TB YẾU","KÉM"))))</f>
        <v>KHÁ</v>
      </c>
      <c r="O12" s="21" t="str">
        <f>IF(OR(K12&lt;4,J12&lt;=2),"KHÔNG ĐẠT","ĐẠT")</f>
        <v>ĐẠT</v>
      </c>
    </row>
    <row r="13" spans="2:10" ht="21.75" customHeight="1">
      <c r="B13" s="40" t="s">
        <v>39</v>
      </c>
      <c r="C13" s="40"/>
      <c r="D13" s="40"/>
      <c r="E13" s="40"/>
      <c r="F13" s="10"/>
      <c r="G13" s="11"/>
      <c r="H13" s="11"/>
      <c r="I13" s="11"/>
      <c r="J13" s="11"/>
    </row>
    <row r="14" spans="2:14" ht="15.75">
      <c r="B14" s="12" t="s">
        <v>19</v>
      </c>
      <c r="C14"/>
      <c r="D14" s="12"/>
      <c r="E14" s="37" t="s">
        <v>15</v>
      </c>
      <c r="F14" s="37"/>
      <c r="G14" s="37"/>
      <c r="H14" s="37" t="s">
        <v>16</v>
      </c>
      <c r="I14" s="37"/>
      <c r="J14" s="37"/>
      <c r="K14" s="12"/>
      <c r="L14" s="37" t="s">
        <v>21</v>
      </c>
      <c r="M14" s="37"/>
      <c r="N14" s="37"/>
    </row>
    <row r="15" spans="3:14" ht="15.75">
      <c r="C15" s="39"/>
      <c r="D15" s="39"/>
      <c r="E15" s="39"/>
      <c r="F15" s="1"/>
      <c r="H15" s="40"/>
      <c r="I15" s="40"/>
      <c r="J15" s="40"/>
      <c r="K15" s="40"/>
      <c r="L15" s="40"/>
      <c r="M15" s="40"/>
      <c r="N15" s="40"/>
    </row>
    <row r="16" spans="3:6" ht="15.75">
      <c r="C16" s="13"/>
      <c r="F16" s="1"/>
    </row>
    <row r="17" ht="15.75">
      <c r="F17" s="1"/>
    </row>
    <row r="18" ht="15.75">
      <c r="F18" s="1"/>
    </row>
    <row r="19" spans="2:14" ht="15.75">
      <c r="B19" s="37" t="s">
        <v>40</v>
      </c>
      <c r="C19" s="37"/>
      <c r="D19" s="8"/>
      <c r="E19" s="37" t="s">
        <v>22</v>
      </c>
      <c r="F19" s="37"/>
      <c r="G19" s="37"/>
      <c r="H19" s="37" t="s">
        <v>23</v>
      </c>
      <c r="I19" s="37"/>
      <c r="J19" s="37"/>
      <c r="K19" s="8"/>
      <c r="L19" s="12" t="s">
        <v>24</v>
      </c>
      <c r="M19" s="12"/>
      <c r="N19" s="12"/>
    </row>
    <row r="20" spans="2:13" ht="15.75">
      <c r="B20" s="6"/>
      <c r="C20" s="6"/>
      <c r="D20" s="6"/>
      <c r="E20" s="6"/>
      <c r="F20" s="8"/>
      <c r="G20" s="6"/>
      <c r="H20" s="6"/>
      <c r="I20" s="6"/>
      <c r="J20" s="6"/>
      <c r="K20" s="6"/>
      <c r="L20" s="7"/>
      <c r="M20" s="7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2.140625" style="1" customWidth="1"/>
    <col min="4" max="4" width="7.00390625" style="1" customWidth="1"/>
    <col min="5" max="5" width="11.28125" style="1" customWidth="1"/>
    <col min="6" max="6" width="9.7109375" style="9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4" customWidth="1"/>
    <col min="13" max="13" width="7.7109375" style="4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36" t="s">
        <v>1</v>
      </c>
      <c r="B1" s="36"/>
      <c r="C1" s="36"/>
      <c r="D1" s="36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38" t="s">
        <v>2</v>
      </c>
      <c r="B2" s="38"/>
      <c r="C2" s="38"/>
      <c r="D2" s="38"/>
      <c r="E2" s="37" t="s">
        <v>25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39" t="s">
        <v>26</v>
      </c>
      <c r="F3" s="39"/>
      <c r="G3" s="39"/>
      <c r="H3" s="39"/>
      <c r="I3" s="39"/>
      <c r="J3" s="39"/>
      <c r="K3" s="39"/>
      <c r="L3" s="39"/>
      <c r="M3" s="39"/>
      <c r="N3" s="39"/>
    </row>
    <row r="4" spans="5:14" ht="18.75" customHeight="1">
      <c r="E4" s="37" t="s">
        <v>49</v>
      </c>
      <c r="F4" s="37"/>
      <c r="G4" s="37"/>
      <c r="H4" s="37"/>
      <c r="I4" s="37"/>
      <c r="J4" s="37"/>
      <c r="K4" s="37"/>
      <c r="L4" s="37"/>
      <c r="M4" s="37"/>
      <c r="N4" s="37"/>
    </row>
    <row r="5" spans="5:14" ht="18.75" customHeight="1">
      <c r="E5" s="41" t="s">
        <v>60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61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3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11</v>
      </c>
      <c r="G8" s="33" t="s">
        <v>20</v>
      </c>
      <c r="H8" s="34"/>
      <c r="I8" s="35"/>
      <c r="J8" s="44" t="s">
        <v>18</v>
      </c>
      <c r="K8" s="33" t="s">
        <v>10</v>
      </c>
      <c r="L8" s="34"/>
      <c r="M8" s="35"/>
      <c r="N8" s="46" t="s">
        <v>14</v>
      </c>
      <c r="O8" s="47"/>
    </row>
    <row r="9" spans="1:15" s="3" customFormat="1" ht="40.5" customHeight="1">
      <c r="A9" s="42"/>
      <c r="B9" s="42"/>
      <c r="C9" s="42"/>
      <c r="D9" s="42"/>
      <c r="E9" s="42"/>
      <c r="F9" s="45"/>
      <c r="G9" s="2" t="s">
        <v>17</v>
      </c>
      <c r="H9" s="5" t="s">
        <v>8</v>
      </c>
      <c r="I9" s="2" t="s">
        <v>9</v>
      </c>
      <c r="J9" s="45"/>
      <c r="K9" s="2" t="s">
        <v>12</v>
      </c>
      <c r="L9" s="2" t="s">
        <v>6</v>
      </c>
      <c r="M9" s="2" t="s">
        <v>13</v>
      </c>
      <c r="N9" s="48"/>
      <c r="O9" s="49"/>
    </row>
    <row r="10" spans="1:15" s="27" customFormat="1" ht="21.75" customHeight="1">
      <c r="A10" s="22">
        <v>1</v>
      </c>
      <c r="B10" s="23" t="s">
        <v>27</v>
      </c>
      <c r="C10" s="24" t="s">
        <v>28</v>
      </c>
      <c r="D10" s="25" t="s">
        <v>29</v>
      </c>
      <c r="E10" s="26" t="s">
        <v>30</v>
      </c>
      <c r="F10" s="14">
        <v>0</v>
      </c>
      <c r="G10" s="29">
        <v>0</v>
      </c>
      <c r="H10" s="14">
        <v>0</v>
      </c>
      <c r="I10" s="15">
        <f>(H10+G10)/2</f>
        <v>0</v>
      </c>
      <c r="J10" s="16">
        <v>0</v>
      </c>
      <c r="K10" s="17">
        <f>ROUND((J10*7+I10*2+F10)/10,1)</f>
        <v>0</v>
      </c>
      <c r="L10" s="18" t="str">
        <f>IF(K10&gt;=8.5,"A",IF(K10&gt;=7,"B",IF(K10&gt;=5.5,"C",IF(K10&gt;=4,"D",IF(AND(K10&lt;4,K10&gt;=0),"F",IF(AND(F10="",I10="",J10=""),"I",IF(OR(F10&lt;&gt;"",I10&lt;&gt;"",J10&lt;&gt;""),"X","R")))))))</f>
        <v>F</v>
      </c>
      <c r="M10" s="19">
        <f>IF(L10="A",4,IF(L10="B",3,IF(L10="C",2,IF(L10="D",1,0))))</f>
        <v>0</v>
      </c>
      <c r="N10" s="20" t="str">
        <f>IF(L10="A","GIỎI",IF(L10="B","KHÁ",IF(L10="C","TB",IF(L10="D","TB YẾU","KÉM"))))</f>
        <v>KÉM</v>
      </c>
      <c r="O10" s="21" t="str">
        <f>IF(OR(K10&lt;4,J10&lt;=2),"KHÔNG ĐẠT","ĐẠT")</f>
        <v>KHÔNG ĐẠT</v>
      </c>
    </row>
    <row r="11" spans="1:15" s="27" customFormat="1" ht="21.75" customHeight="1">
      <c r="A11" s="22">
        <v>2</v>
      </c>
      <c r="B11" s="23" t="s">
        <v>31</v>
      </c>
      <c r="C11" s="24" t="s">
        <v>32</v>
      </c>
      <c r="D11" s="25" t="s">
        <v>33</v>
      </c>
      <c r="E11" s="26" t="s">
        <v>34</v>
      </c>
      <c r="F11" s="30">
        <v>10</v>
      </c>
      <c r="G11" s="30">
        <v>8</v>
      </c>
      <c r="H11" s="14">
        <v>9</v>
      </c>
      <c r="I11" s="15">
        <f>(H11+G11)/2</f>
        <v>8.5</v>
      </c>
      <c r="J11" s="16">
        <v>8</v>
      </c>
      <c r="K11" s="17">
        <f>ROUND((J11*7+I11*2+F11)/10,1)</f>
        <v>8.3</v>
      </c>
      <c r="L11" s="18" t="str">
        <f>IF(K11&gt;=8.5,"A",IF(K11&gt;=7,"B",IF(K11&gt;=5.5,"C",IF(K11&gt;=4,"D",IF(AND(K11&lt;4,K11&gt;=0),"F",IF(AND(F11="",I11="",J11=""),"I",IF(OR(F11&lt;&gt;"",I11&lt;&gt;"",J11&lt;&gt;""),"X","R")))))))</f>
        <v>B</v>
      </c>
      <c r="M11" s="19">
        <f>IF(L11="A",4,IF(L11="B",3,IF(L11="C",2,IF(L11="D",1,0))))</f>
        <v>3</v>
      </c>
      <c r="N11" s="20" t="str">
        <f>IF(L11="A","GIỎI",IF(L11="B","KHÁ",IF(L11="C","TB",IF(L11="D","TB YẾU","KÉM"))))</f>
        <v>KHÁ</v>
      </c>
      <c r="O11" s="21" t="str">
        <f>IF(OR(K11&lt;4,J11&lt;=2),"KHÔNG ĐẠT","ĐẠT")</f>
        <v>ĐẠT</v>
      </c>
    </row>
    <row r="12" spans="1:15" s="28" customFormat="1" ht="21.75" customHeight="1">
      <c r="A12" s="22">
        <v>3</v>
      </c>
      <c r="B12" s="23" t="s">
        <v>35</v>
      </c>
      <c r="C12" s="24" t="s">
        <v>36</v>
      </c>
      <c r="D12" s="25" t="s">
        <v>37</v>
      </c>
      <c r="E12" s="26" t="s">
        <v>38</v>
      </c>
      <c r="F12" s="30">
        <v>9</v>
      </c>
      <c r="G12" s="30">
        <v>9</v>
      </c>
      <c r="H12" s="14">
        <v>8</v>
      </c>
      <c r="I12" s="15">
        <f>(H12+G12)/2</f>
        <v>8.5</v>
      </c>
      <c r="J12" s="16">
        <v>9</v>
      </c>
      <c r="K12" s="17">
        <f>ROUND((J12*7+I12*2+F12)/10,1)</f>
        <v>8.9</v>
      </c>
      <c r="L12" s="18" t="str">
        <f>IF(K12&gt;=8.5,"A",IF(K12&gt;=7,"B",IF(K12&gt;=5.5,"C",IF(K12&gt;=4,"D",IF(AND(K12&lt;4,K12&gt;=0),"F",IF(AND(F12="",I12="",J12=""),"I",IF(OR(F12&lt;&gt;"",I12&lt;&gt;"",J12&lt;&gt;""),"X","R")))))))</f>
        <v>A</v>
      </c>
      <c r="M12" s="19">
        <f>IF(L12="A",4,IF(L12="B",3,IF(L12="C",2,IF(L12="D",1,0))))</f>
        <v>4</v>
      </c>
      <c r="N12" s="20" t="str">
        <f>IF(L12="A","GIỎI",IF(L12="B","KHÁ",IF(L12="C","TB",IF(L12="D","TB YẾU","KÉM"))))</f>
        <v>GIỎI</v>
      </c>
      <c r="O12" s="21" t="str">
        <f>IF(OR(K12&lt;4,J12&lt;=2),"KHÔNG ĐẠT","ĐẠT")</f>
        <v>ĐẠT</v>
      </c>
    </row>
    <row r="13" spans="2:10" ht="21.75" customHeight="1">
      <c r="B13" s="40" t="s">
        <v>39</v>
      </c>
      <c r="C13" s="40"/>
      <c r="D13" s="40"/>
      <c r="E13" s="40"/>
      <c r="F13" s="10"/>
      <c r="G13" s="11"/>
      <c r="H13" s="11"/>
      <c r="I13" s="11"/>
      <c r="J13" s="11"/>
    </row>
    <row r="14" spans="2:14" ht="15.75">
      <c r="B14" s="12" t="s">
        <v>19</v>
      </c>
      <c r="C14"/>
      <c r="D14" s="12"/>
      <c r="E14" s="37" t="s">
        <v>15</v>
      </c>
      <c r="F14" s="37"/>
      <c r="G14" s="37"/>
      <c r="H14" s="37" t="s">
        <v>16</v>
      </c>
      <c r="I14" s="37"/>
      <c r="J14" s="37"/>
      <c r="K14" s="12"/>
      <c r="L14" s="37" t="s">
        <v>21</v>
      </c>
      <c r="M14" s="37"/>
      <c r="N14" s="37"/>
    </row>
    <row r="15" spans="3:14" ht="15.75">
      <c r="C15" s="39"/>
      <c r="D15" s="39"/>
      <c r="E15" s="39"/>
      <c r="F15" s="1"/>
      <c r="H15" s="40"/>
      <c r="I15" s="40"/>
      <c r="J15" s="40"/>
      <c r="K15" s="40"/>
      <c r="L15" s="40"/>
      <c r="M15" s="40"/>
      <c r="N15" s="40"/>
    </row>
    <row r="16" spans="3:6" ht="15.75">
      <c r="C16" s="13"/>
      <c r="F16" s="1"/>
    </row>
    <row r="17" ht="15.75">
      <c r="F17" s="1"/>
    </row>
    <row r="18" ht="15.75">
      <c r="F18" s="1"/>
    </row>
    <row r="19" spans="2:14" ht="15.75">
      <c r="B19" s="37" t="s">
        <v>40</v>
      </c>
      <c r="C19" s="37"/>
      <c r="D19" s="8"/>
      <c r="E19" s="37" t="s">
        <v>22</v>
      </c>
      <c r="F19" s="37"/>
      <c r="G19" s="37"/>
      <c r="H19" s="37" t="s">
        <v>23</v>
      </c>
      <c r="I19" s="37"/>
      <c r="J19" s="37"/>
      <c r="K19" s="8"/>
      <c r="L19" s="12" t="s">
        <v>24</v>
      </c>
      <c r="M19" s="12"/>
      <c r="N19" s="12"/>
    </row>
    <row r="20" spans="2:13" ht="15.75">
      <c r="B20" s="6"/>
      <c r="C20" s="6"/>
      <c r="D20" s="6"/>
      <c r="E20" s="6"/>
      <c r="F20" s="8"/>
      <c r="G20" s="6"/>
      <c r="H20" s="6"/>
      <c r="I20" s="6"/>
      <c r="J20" s="6"/>
      <c r="K20" s="6"/>
      <c r="L20" s="7"/>
      <c r="M20" s="7"/>
    </row>
  </sheetData>
  <sheetProtection/>
  <mergeCells count="27"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3" right="0.32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2021-09-13T04:12:44Z</cp:lastPrinted>
  <dcterms:created xsi:type="dcterms:W3CDTF">2009-09-21T02:41:34Z</dcterms:created>
  <dcterms:modified xsi:type="dcterms:W3CDTF">2021-09-13T04:12:50Z</dcterms:modified>
  <cp:category/>
  <cp:version/>
  <cp:contentType/>
  <cp:contentStatus/>
</cp:coreProperties>
</file>