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1"/>
  </bookViews>
  <sheets>
    <sheet name="Thuy luc" sheetId="1" r:id="rId1"/>
    <sheet name="Trac dia" sheetId="2" r:id="rId2"/>
    <sheet name="Autocad" sheetId="3" r:id="rId3"/>
    <sheet name="đia chat" sheetId="4" r:id="rId4"/>
    <sheet name="Co ly thuyet" sheetId="5" r:id="rId5"/>
    <sheet name="XSTK" sheetId="6" r:id="rId6"/>
    <sheet name="KTCT" sheetId="7" r:id="rId7"/>
  </sheets>
  <definedNames/>
  <calcPr fullCalcOnLoad="1"/>
</workbook>
</file>

<file path=xl/sharedStrings.xml><?xml version="1.0" encoding="utf-8"?>
<sst xmlns="http://schemas.openxmlformats.org/spreadsheetml/2006/main" count="448" uniqueCount="78">
  <si>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</si>
  <si>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</si>
  <si>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</si>
  <si>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</si>
  <si>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</si>
  <si>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</si>
  <si>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</si>
  <si>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</si>
  <si>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</si>
  <si>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</si>
  <si>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</si>
  <si>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</si>
  <si>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</si>
  <si>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</si>
  <si>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</si>
  <si>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</si>
  <si>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</si>
  <si>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</si>
  <si>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</si>
  <si>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</si>
  <si>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</si>
  <si>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</si>
  <si>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Hà Thị Ngọc Diệu</t>
  </si>
  <si>
    <t>Nguyễn Thị Thi</t>
  </si>
  <si>
    <t>Nguyễn Ngọc Thủy Tiên</t>
  </si>
  <si>
    <t>Long</t>
  </si>
  <si>
    <t>Phan Văn Hoàng</t>
  </si>
  <si>
    <t>ĐIỂM KIỂM TRA ĐỊNH KỲ (M2 - HS3)</t>
  </si>
  <si>
    <t>ĐIỂM THI KẾT THÚC HỌC PHẦN (M3 - HS 6)</t>
  </si>
  <si>
    <t>Giảng viên:  Nguyễn Trùng Dương</t>
  </si>
  <si>
    <t>LỚP: KỸ THUẬT XÂY DỰNG K12</t>
  </si>
  <si>
    <t>Danh sách này gồm có 9 sinh viên./.</t>
  </si>
  <si>
    <t>20Q1020029</t>
  </si>
  <si>
    <t>Nguyễn Văn Minh</t>
  </si>
  <si>
    <t>Hiếu</t>
  </si>
  <si>
    <t>20Q1020001</t>
  </si>
  <si>
    <t xml:space="preserve">Trần Quang </t>
  </si>
  <si>
    <t>Huy</t>
  </si>
  <si>
    <t>10/09/1998</t>
  </si>
  <si>
    <t>20Q1020002</t>
  </si>
  <si>
    <t xml:space="preserve">Nguyễn Hồng </t>
  </si>
  <si>
    <t>20/05/2002</t>
  </si>
  <si>
    <t>20Q1020020</t>
  </si>
  <si>
    <t xml:space="preserve">Nguyễn Trường </t>
  </si>
  <si>
    <t>Mạnh</t>
  </si>
  <si>
    <t>19/02/2002</t>
  </si>
  <si>
    <t>20Q1020003</t>
  </si>
  <si>
    <t xml:space="preserve">Hoàng Văn Hoài </t>
  </si>
  <si>
    <t>Nam</t>
  </si>
  <si>
    <t>03/02/2002</t>
  </si>
  <si>
    <t>20Q1020022</t>
  </si>
  <si>
    <t>Nguyễn Bá</t>
  </si>
  <si>
    <t>Nhân</t>
  </si>
  <si>
    <t>20Q1020023</t>
  </si>
  <si>
    <t>Nguyễn Hoàng</t>
  </si>
  <si>
    <t>Quân</t>
  </si>
  <si>
    <t>11/09/2002</t>
  </si>
  <si>
    <t>20Q1020024</t>
  </si>
  <si>
    <t xml:space="preserve">Đinh Văn </t>
  </si>
  <si>
    <t>Quốc</t>
  </si>
  <si>
    <t>20Q1020026</t>
  </si>
  <si>
    <t>Hồ Khắc</t>
  </si>
  <si>
    <t>Vũ</t>
  </si>
  <si>
    <t>NIÊN KHÓA: 2020 - 2025</t>
  </si>
  <si>
    <t>Học kỳ II - Năm học: 2020- 2021</t>
  </si>
  <si>
    <t>HỌC PHẦN: Thủy lực   SỐ TC:  2</t>
  </si>
  <si>
    <t>Giảng viên:  Tạ Quang Tài</t>
  </si>
  <si>
    <t>HỌC PHẦN: Trắc địa và thực tập trắc địa      SỐ TC:  3</t>
  </si>
  <si>
    <t>Giảng viên:  Nguyễn Hải Đăng</t>
  </si>
  <si>
    <t>HỌC PHẦN: Autocad      SỐ TC:  3</t>
  </si>
  <si>
    <t>Giảng viên:  Hoàng Đức Anh Vũ</t>
  </si>
  <si>
    <t>HỌC PHẦN: Địa chất công trình và thực hành      SỐ TC:  3</t>
  </si>
  <si>
    <t>Giảng viên:  Hoàng Thị Sinh Hương</t>
  </si>
  <si>
    <t>HỌC PHẦN:  Cơ lý thuyết      SỐ TC:  3</t>
  </si>
  <si>
    <t>HỌC PHẦN:  Xác suất thống kê     SỐ TC:  2</t>
  </si>
  <si>
    <t>Giảng viên:  Hồ Xuân Thắng</t>
  </si>
  <si>
    <t>Giảng viên:  Trương Thị Hoa Mai</t>
  </si>
  <si>
    <t>HỌC PHẦN:  Kinh tế chính trị Mác - Lênin              SỐ TC: 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</si>
</sst>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83" fontId="43" fillId="32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32" borderId="12" xfId="0" applyFont="1" applyFill="1" applyBorder="1" applyAlignment="1">
      <alignment horizontal="left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66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8</v>
      </c>
      <c r="G10" s="18">
        <v>9</v>
      </c>
      <c r="H10" s="18"/>
      <c r="I10" s="18">
        <f>G10</f>
        <v>9</v>
      </c>
      <c r="J10" s="28">
        <v>8</v>
      </c>
      <c r="K10" s="22">
        <f>ROUND((J10*7+I10*2+F10)/10,1)</f>
        <v>8.2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B</v>
      </c>
      <c r="M10" s="21">
        <f aca="true" t="shared" si="1" ref="M10:M15">IF(L10="A",4,IF(L10="B",3,IF(L10="C",2,IF(L10="D",1,0))))</f>
        <v>3</v>
      </c>
      <c r="N10" s="7" t="str">
        <f aca="true" t="shared" si="2" ref="N10:N15">IF(L10="A","GIỎI",IF(L10="B","KHÁ",IF(L10="C","TB",IF(L10="D","TB YẾU","KÉM"))))</f>
        <v>KHÁ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10</v>
      </c>
      <c r="G11" s="18">
        <v>8</v>
      </c>
      <c r="H11" s="18"/>
      <c r="I11" s="18">
        <f aca="true" t="shared" si="4" ref="I11:I18">G11</f>
        <v>8</v>
      </c>
      <c r="J11" s="28">
        <v>5</v>
      </c>
      <c r="K11" s="22">
        <f aca="true" t="shared" si="5" ref="K11:K18">ROUND((J11*7+I11*2+F11)/10,1)</f>
        <v>6.1</v>
      </c>
      <c r="L11" s="20" t="str">
        <f t="shared" si="0"/>
        <v>C</v>
      </c>
      <c r="M11" s="21">
        <f t="shared" si="1"/>
        <v>2</v>
      </c>
      <c r="N11" s="7" t="str">
        <f t="shared" si="2"/>
        <v>TB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9</v>
      </c>
      <c r="G12" s="18">
        <v>9</v>
      </c>
      <c r="H12" s="18"/>
      <c r="I12" s="18">
        <f t="shared" si="4"/>
        <v>9</v>
      </c>
      <c r="J12" s="28">
        <v>6</v>
      </c>
      <c r="K12" s="22">
        <f t="shared" si="5"/>
        <v>6.9</v>
      </c>
      <c r="L12" s="20" t="str">
        <f t="shared" si="0"/>
        <v>C</v>
      </c>
      <c r="M12" s="21">
        <f t="shared" si="1"/>
        <v>2</v>
      </c>
      <c r="N12" s="7" t="str">
        <f t="shared" si="2"/>
        <v>TB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0</v>
      </c>
      <c r="G13" s="18">
        <v>0</v>
      </c>
      <c r="H13" s="18"/>
      <c r="I13" s="18">
        <f t="shared" si="4"/>
        <v>0</v>
      </c>
      <c r="J13" s="28">
        <v>0</v>
      </c>
      <c r="K13" s="22">
        <f t="shared" si="5"/>
        <v>0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7</v>
      </c>
      <c r="G14" s="18">
        <v>6</v>
      </c>
      <c r="H14" s="18"/>
      <c r="I14" s="18">
        <f t="shared" si="4"/>
        <v>6</v>
      </c>
      <c r="J14" s="28">
        <v>5.5</v>
      </c>
      <c r="K14" s="22">
        <f t="shared" si="5"/>
        <v>5.8</v>
      </c>
      <c r="L14" s="20" t="str">
        <f t="shared" si="0"/>
        <v>C</v>
      </c>
      <c r="M14" s="21">
        <f t="shared" si="1"/>
        <v>2</v>
      </c>
      <c r="N14" s="7" t="str">
        <f t="shared" si="2"/>
        <v>TB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9</v>
      </c>
      <c r="G15" s="18">
        <v>8</v>
      </c>
      <c r="H15" s="18"/>
      <c r="I15" s="18">
        <f t="shared" si="4"/>
        <v>8</v>
      </c>
      <c r="J15" s="28">
        <v>4.5</v>
      </c>
      <c r="K15" s="22">
        <f t="shared" si="5"/>
        <v>5.7</v>
      </c>
      <c r="L15" s="20" t="str">
        <f t="shared" si="0"/>
        <v>C</v>
      </c>
      <c r="M15" s="21">
        <f t="shared" si="1"/>
        <v>2</v>
      </c>
      <c r="N15" s="7" t="str">
        <f t="shared" si="2"/>
        <v>TB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0</v>
      </c>
      <c r="G16" s="17">
        <v>0</v>
      </c>
      <c r="H16" s="17"/>
      <c r="I16" s="18">
        <f t="shared" si="4"/>
        <v>0</v>
      </c>
      <c r="J16" s="12">
        <v>0</v>
      </c>
      <c r="K16" s="22">
        <f t="shared" si="5"/>
        <v>0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10</v>
      </c>
      <c r="H17" s="17"/>
      <c r="I17" s="18">
        <f t="shared" si="4"/>
        <v>10</v>
      </c>
      <c r="J17" s="12">
        <v>8.5</v>
      </c>
      <c r="K17" s="22">
        <f t="shared" si="5"/>
        <v>9</v>
      </c>
      <c r="L17" s="20" t="str">
        <f>IF(K17&gt;=8.5,"A",IF(K17&gt;=7,"B",IF(K17&gt;=5.5,"C",IF(K17&gt;=4,"D",IF(AND(K17&lt;4,K17&gt;=0),"F",IF(AND(F17="",I17="",J17=""),"I",IF(OR(F17&lt;&gt;"",I17&lt;&gt;"",J17&lt;&gt;""),"X","R")))))))</f>
        <v>A</v>
      </c>
      <c r="M17" s="21">
        <f>IF(L17="A",4,IF(L17="B",3,IF(L17="C",2,IF(L17="D",1,0))))</f>
        <v>4</v>
      </c>
      <c r="N17" s="7" t="str">
        <f>IF(L17="A","GIỎI",IF(L17="B","KHÁ",IF(L17="C","TB",IF(L17="D","TB YẾU","KÉM"))))</f>
        <v>GIỎI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9</v>
      </c>
      <c r="G18" s="17">
        <v>9</v>
      </c>
      <c r="H18" s="17"/>
      <c r="I18" s="18">
        <f t="shared" si="4"/>
        <v>9</v>
      </c>
      <c r="J18" s="12">
        <v>6.5</v>
      </c>
      <c r="K18" s="22">
        <f t="shared" si="5"/>
        <v>7.3</v>
      </c>
      <c r="L18" s="20" t="str">
        <f>IF(K18&gt;=8.5,"A",IF(K18&gt;=7,"B",IF(K18&gt;=5.5,"C",IF(K18&gt;=4,"D",IF(AND(K18&lt;4,K18&gt;=0),"F",IF(AND(F18="",I18="",J18=""),"I",IF(OR(F18&lt;&gt;"",I18&lt;&gt;"",J18&lt;&gt;""),"X","R")))))))</f>
        <v>B</v>
      </c>
      <c r="M18" s="21">
        <f>IF(L18="A",4,IF(L18="B",3,IF(L18="C",2,IF(L18="D",1,0))))</f>
        <v>3</v>
      </c>
      <c r="N18" s="7" t="str">
        <f>IF(L18="A","GIỎI",IF(L18="B","KHÁ",IF(L18="C","TB",IF(L18="D","TB YẾU","KÉM"))))</f>
        <v>KHÁ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4" right="0.17" top="0.46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68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27</v>
      </c>
      <c r="H8" s="30"/>
      <c r="I8" s="31"/>
      <c r="J8" s="40" t="s">
        <v>28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8</v>
      </c>
      <c r="G10" s="18">
        <v>7</v>
      </c>
      <c r="H10" s="18"/>
      <c r="I10" s="18">
        <f>G10</f>
        <v>7</v>
      </c>
      <c r="J10" s="28">
        <v>5.5</v>
      </c>
      <c r="K10" s="22">
        <f>ROUND((J10*6+I10*3+F10)/10,1)</f>
        <v>6.2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C</v>
      </c>
      <c r="M10" s="21">
        <f aca="true" t="shared" si="1" ref="M10:M15">IF(L10="A",4,IF(L10="B",3,IF(L10="C",2,IF(L10="D",1,0))))</f>
        <v>2</v>
      </c>
      <c r="N10" s="7" t="str">
        <f aca="true" t="shared" si="2" ref="N10:N15">IF(L10="A","GIỎI",IF(L10="B","KHÁ",IF(L10="C","TB",IF(L10="D","TB YẾU","KÉM"))))</f>
        <v>TB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9</v>
      </c>
      <c r="G11" s="18">
        <v>8</v>
      </c>
      <c r="H11" s="18"/>
      <c r="I11" s="18">
        <f aca="true" t="shared" si="4" ref="I11:I18">G11</f>
        <v>8</v>
      </c>
      <c r="J11" s="28">
        <v>5</v>
      </c>
      <c r="K11" s="22">
        <f aca="true" t="shared" si="5" ref="K11:K18">ROUND((J11*6+I11*3+F11)/10,1)</f>
        <v>6.3</v>
      </c>
      <c r="L11" s="20" t="str">
        <f t="shared" si="0"/>
        <v>C</v>
      </c>
      <c r="M11" s="21">
        <f t="shared" si="1"/>
        <v>2</v>
      </c>
      <c r="N11" s="7" t="str">
        <f t="shared" si="2"/>
        <v>TB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10</v>
      </c>
      <c r="G12" s="18">
        <v>7.5</v>
      </c>
      <c r="H12" s="18"/>
      <c r="I12" s="18">
        <f t="shared" si="4"/>
        <v>7.5</v>
      </c>
      <c r="J12" s="28">
        <v>6</v>
      </c>
      <c r="K12" s="22">
        <f t="shared" si="5"/>
        <v>6.9</v>
      </c>
      <c r="L12" s="20" t="str">
        <f t="shared" si="0"/>
        <v>C</v>
      </c>
      <c r="M12" s="21">
        <f t="shared" si="1"/>
        <v>2</v>
      </c>
      <c r="N12" s="7" t="str">
        <f t="shared" si="2"/>
        <v>TB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0</v>
      </c>
      <c r="G13" s="18">
        <v>0</v>
      </c>
      <c r="H13" s="18"/>
      <c r="I13" s="18">
        <f t="shared" si="4"/>
        <v>0</v>
      </c>
      <c r="J13" s="28">
        <v>0</v>
      </c>
      <c r="K13" s="22">
        <f t="shared" si="5"/>
        <v>0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9</v>
      </c>
      <c r="G14" s="18">
        <v>4.5</v>
      </c>
      <c r="H14" s="18"/>
      <c r="I14" s="18">
        <f t="shared" si="4"/>
        <v>4.5</v>
      </c>
      <c r="J14" s="28">
        <v>2.5</v>
      </c>
      <c r="K14" s="22">
        <f t="shared" si="5"/>
        <v>3.8</v>
      </c>
      <c r="L14" s="20" t="str">
        <f t="shared" si="0"/>
        <v>F</v>
      </c>
      <c r="M14" s="21">
        <f t="shared" si="1"/>
        <v>0</v>
      </c>
      <c r="N14" s="7" t="str">
        <f t="shared" si="2"/>
        <v>KÉM</v>
      </c>
      <c r="O14" s="2" t="str">
        <f t="shared" si="3"/>
        <v>KHÔNG 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10</v>
      </c>
      <c r="G15" s="18">
        <v>6</v>
      </c>
      <c r="H15" s="18"/>
      <c r="I15" s="18">
        <f t="shared" si="4"/>
        <v>6</v>
      </c>
      <c r="J15" s="28">
        <v>6.5</v>
      </c>
      <c r="K15" s="22">
        <f t="shared" si="5"/>
        <v>6.7</v>
      </c>
      <c r="L15" s="20" t="str">
        <f t="shared" si="0"/>
        <v>C</v>
      </c>
      <c r="M15" s="21">
        <f t="shared" si="1"/>
        <v>2</v>
      </c>
      <c r="N15" s="7" t="str">
        <f t="shared" si="2"/>
        <v>TB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0</v>
      </c>
      <c r="G16" s="17">
        <v>0</v>
      </c>
      <c r="H16" s="17"/>
      <c r="I16" s="18">
        <f t="shared" si="4"/>
        <v>0</v>
      </c>
      <c r="J16" s="12">
        <v>0</v>
      </c>
      <c r="K16" s="22">
        <f t="shared" si="5"/>
        <v>0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9.3</v>
      </c>
      <c r="H17" s="17"/>
      <c r="I17" s="18">
        <f t="shared" si="4"/>
        <v>9.3</v>
      </c>
      <c r="J17" s="12">
        <v>8.5</v>
      </c>
      <c r="K17" s="22">
        <f t="shared" si="5"/>
        <v>8.9</v>
      </c>
      <c r="L17" s="20" t="str">
        <f>IF(K17&gt;=8.5,"A",IF(K17&gt;=7,"B",IF(K17&gt;=5.5,"C",IF(K17&gt;=4,"D",IF(AND(K17&lt;4,K17&gt;=0),"F",IF(AND(F17="",I17="",J17=""),"I",IF(OR(F17&lt;&gt;"",I17&lt;&gt;"",J17&lt;&gt;""),"X","R")))))))</f>
        <v>A</v>
      </c>
      <c r="M17" s="21">
        <f>IF(L17="A",4,IF(L17="B",3,IF(L17="C",2,IF(L17="D",1,0))))</f>
        <v>4</v>
      </c>
      <c r="N17" s="7" t="str">
        <f>IF(L17="A","GIỎI",IF(L17="B","KHÁ",IF(L17="C","TB",IF(L17="D","TB YẾU","KÉM"))))</f>
        <v>GIỎI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10</v>
      </c>
      <c r="G18" s="17">
        <v>7</v>
      </c>
      <c r="H18" s="17"/>
      <c r="I18" s="18">
        <f t="shared" si="4"/>
        <v>7</v>
      </c>
      <c r="J18" s="12">
        <v>6</v>
      </c>
      <c r="K18" s="22">
        <f t="shared" si="5"/>
        <v>6.7</v>
      </c>
      <c r="L18" s="20" t="str">
        <f>IF(K18&gt;=8.5,"A",IF(K18&gt;=7,"B",IF(K18&gt;=5.5,"C",IF(K18&gt;=4,"D",IF(AND(K18&lt;4,K18&gt;=0),"F",IF(AND(F18="",I18="",J18=""),"I",IF(OR(F18&lt;&gt;"",I18&lt;&gt;"",J18&lt;&gt;""),"X","R")))))))</f>
        <v>C</v>
      </c>
      <c r="M18" s="21">
        <f>IF(L18="A",4,IF(L18="B",3,IF(L18="C",2,IF(L18="D",1,0))))</f>
        <v>2</v>
      </c>
      <c r="N18" s="7" t="str">
        <f>IF(L18="A","GIỎI",IF(L18="B","KHÁ",IF(L18="C","TB",IF(L18="D","TB YẾU","KÉM"))))</f>
        <v>TB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</mergeCells>
  <printOptions/>
  <pageMargins left="0.7" right="0.7" top="0.31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69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70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10</v>
      </c>
      <c r="G10" s="18">
        <v>6</v>
      </c>
      <c r="H10" s="18">
        <v>8</v>
      </c>
      <c r="I10" s="18">
        <f>(H10+G10)/2</f>
        <v>7</v>
      </c>
      <c r="J10" s="28">
        <v>0</v>
      </c>
      <c r="K10" s="22">
        <f>ROUND((J10*7+I10*2+F10)/10,1)</f>
        <v>2.4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F</v>
      </c>
      <c r="M10" s="21">
        <f aca="true" t="shared" si="1" ref="M10:M15">IF(L10="A",4,IF(L10="B",3,IF(L10="C",2,IF(L10="D",1,0))))</f>
        <v>0</v>
      </c>
      <c r="N10" s="7" t="str">
        <f aca="true" t="shared" si="2" ref="N10:N15">IF(L10="A","GIỎI",IF(L10="B","KHÁ",IF(L10="C","TB",IF(L10="D","TB YẾU","KÉM"))))</f>
        <v>KÉM</v>
      </c>
      <c r="O10" s="2" t="str">
        <f aca="true" t="shared" si="3" ref="O10:O15">IF(OR(K10&lt;4,J10&lt;=2),"KHÔNG ĐẠT","ĐẠT")</f>
        <v>KHÔNG 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10</v>
      </c>
      <c r="G11" s="18">
        <v>6</v>
      </c>
      <c r="H11" s="18">
        <v>8</v>
      </c>
      <c r="I11" s="18">
        <f aca="true" t="shared" si="4" ref="I11:I18">(H11+G11)/2</f>
        <v>7</v>
      </c>
      <c r="J11" s="28">
        <v>5.5</v>
      </c>
      <c r="K11" s="22">
        <f aca="true" t="shared" si="5" ref="K11:K18">ROUND((J11*7+I11*2+F11)/10,1)</f>
        <v>6.3</v>
      </c>
      <c r="L11" s="20" t="str">
        <f t="shared" si="0"/>
        <v>C</v>
      </c>
      <c r="M11" s="21">
        <f t="shared" si="1"/>
        <v>2</v>
      </c>
      <c r="N11" s="7" t="str">
        <f t="shared" si="2"/>
        <v>TB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10</v>
      </c>
      <c r="G12" s="18">
        <v>7</v>
      </c>
      <c r="H12" s="18">
        <v>8</v>
      </c>
      <c r="I12" s="18">
        <f t="shared" si="4"/>
        <v>7.5</v>
      </c>
      <c r="J12" s="28">
        <v>7</v>
      </c>
      <c r="K12" s="22">
        <f t="shared" si="5"/>
        <v>7.4</v>
      </c>
      <c r="L12" s="20" t="str">
        <f t="shared" si="0"/>
        <v>B</v>
      </c>
      <c r="M12" s="21">
        <f t="shared" si="1"/>
        <v>3</v>
      </c>
      <c r="N12" s="7" t="str">
        <f t="shared" si="2"/>
        <v>KHÁ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5</v>
      </c>
      <c r="G13" s="18">
        <v>0</v>
      </c>
      <c r="H13" s="18">
        <v>0</v>
      </c>
      <c r="I13" s="18">
        <f t="shared" si="4"/>
        <v>0</v>
      </c>
      <c r="J13" s="28">
        <v>0</v>
      </c>
      <c r="K13" s="22">
        <f t="shared" si="5"/>
        <v>0.5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10</v>
      </c>
      <c r="G14" s="18">
        <v>7</v>
      </c>
      <c r="H14" s="18">
        <v>8</v>
      </c>
      <c r="I14" s="18">
        <f t="shared" si="4"/>
        <v>7.5</v>
      </c>
      <c r="J14" s="28">
        <v>7</v>
      </c>
      <c r="K14" s="22">
        <f t="shared" si="5"/>
        <v>7.4</v>
      </c>
      <c r="L14" s="20" t="str">
        <f t="shared" si="0"/>
        <v>B</v>
      </c>
      <c r="M14" s="21">
        <f t="shared" si="1"/>
        <v>3</v>
      </c>
      <c r="N14" s="7" t="str">
        <f t="shared" si="2"/>
        <v>KHÁ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10</v>
      </c>
      <c r="G15" s="18">
        <v>8</v>
      </c>
      <c r="H15" s="18">
        <v>10</v>
      </c>
      <c r="I15" s="18">
        <f t="shared" si="4"/>
        <v>9</v>
      </c>
      <c r="J15" s="28">
        <v>7</v>
      </c>
      <c r="K15" s="22">
        <f t="shared" si="5"/>
        <v>7.7</v>
      </c>
      <c r="L15" s="20" t="str">
        <f t="shared" si="0"/>
        <v>B</v>
      </c>
      <c r="M15" s="21">
        <f t="shared" si="1"/>
        <v>3</v>
      </c>
      <c r="N15" s="7" t="str">
        <f t="shared" si="2"/>
        <v>KHÁ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5</v>
      </c>
      <c r="G16" s="17">
        <v>0</v>
      </c>
      <c r="H16" s="17">
        <v>0</v>
      </c>
      <c r="I16" s="18">
        <f t="shared" si="4"/>
        <v>0</v>
      </c>
      <c r="J16" s="12">
        <v>0</v>
      </c>
      <c r="K16" s="22">
        <f t="shared" si="5"/>
        <v>0.5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9</v>
      </c>
      <c r="H17" s="17">
        <v>8</v>
      </c>
      <c r="I17" s="18">
        <f t="shared" si="4"/>
        <v>8.5</v>
      </c>
      <c r="J17" s="12">
        <v>8.5</v>
      </c>
      <c r="K17" s="22">
        <f t="shared" si="5"/>
        <v>8.7</v>
      </c>
      <c r="L17" s="20" t="str">
        <f>IF(K17&gt;=8.5,"A",IF(K17&gt;=7,"B",IF(K17&gt;=5.5,"C",IF(K17&gt;=4,"D",IF(AND(K17&lt;4,K17&gt;=0),"F",IF(AND(F17="",I17="",J17=""),"I",IF(OR(F17&lt;&gt;"",I17&lt;&gt;"",J17&lt;&gt;""),"X","R")))))))</f>
        <v>A</v>
      </c>
      <c r="M17" s="21">
        <f>IF(L17="A",4,IF(L17="B",3,IF(L17="C",2,IF(L17="D",1,0))))</f>
        <v>4</v>
      </c>
      <c r="N17" s="7" t="str">
        <f>IF(L17="A","GIỎI",IF(L17="B","KHÁ",IF(L17="C","TB",IF(L17="D","TB YẾU","KÉM"))))</f>
        <v>GIỎI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10</v>
      </c>
      <c r="G18" s="17">
        <v>6</v>
      </c>
      <c r="H18" s="17">
        <v>8</v>
      </c>
      <c r="I18" s="18">
        <f t="shared" si="4"/>
        <v>7</v>
      </c>
      <c r="J18" s="12">
        <v>7</v>
      </c>
      <c r="K18" s="22">
        <f t="shared" si="5"/>
        <v>7.3</v>
      </c>
      <c r="L18" s="20" t="str">
        <f>IF(K18&gt;=8.5,"A",IF(K18&gt;=7,"B",IF(K18&gt;=5.5,"C",IF(K18&gt;=4,"D",IF(AND(K18&lt;4,K18&gt;=0),"F",IF(AND(F18="",I18="",J18=""),"I",IF(OR(F18&lt;&gt;"",I18&lt;&gt;"",J18&lt;&gt;""),"X","R")))))))</f>
        <v>B</v>
      </c>
      <c r="M18" s="21">
        <f>IF(L18="A",4,IF(L18="B",3,IF(L18="C",2,IF(L18="D",1,0))))</f>
        <v>3</v>
      </c>
      <c r="N18" s="7" t="str">
        <f>IF(L18="A","GIỎI",IF(L18="B","KHÁ",IF(L18="C","TB",IF(L18="D","TB YẾU","KÉM"))))</f>
        <v>KHÁ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71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72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8</v>
      </c>
      <c r="G10" s="18">
        <v>7</v>
      </c>
      <c r="H10" s="18">
        <v>5</v>
      </c>
      <c r="I10" s="18">
        <f>(H10+G10)/2</f>
        <v>6</v>
      </c>
      <c r="J10" s="28">
        <v>6</v>
      </c>
      <c r="K10" s="22">
        <f>ROUND((J10*7+I10*2+F10)/10,1)</f>
        <v>6.2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C</v>
      </c>
      <c r="M10" s="21">
        <f aca="true" t="shared" si="1" ref="M10:M15">IF(L10="A",4,IF(L10="B",3,IF(L10="C",2,IF(L10="D",1,0))))</f>
        <v>2</v>
      </c>
      <c r="N10" s="7" t="str">
        <f aca="true" t="shared" si="2" ref="N10:N15">IF(L10="A","GIỎI",IF(L10="B","KHÁ",IF(L10="C","TB",IF(L10="D","TB YẾU","KÉM"))))</f>
        <v>TB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8</v>
      </c>
      <c r="G11" s="18">
        <v>7</v>
      </c>
      <c r="H11" s="18">
        <v>8</v>
      </c>
      <c r="I11" s="18">
        <f aca="true" t="shared" si="4" ref="I11:I18">(H11+G11)/2</f>
        <v>7.5</v>
      </c>
      <c r="J11" s="28">
        <v>6.5</v>
      </c>
      <c r="K11" s="22">
        <f aca="true" t="shared" si="5" ref="K11:K18">ROUND((J11*7+I11*2+F11)/10,1)</f>
        <v>6.9</v>
      </c>
      <c r="L11" s="20" t="str">
        <f t="shared" si="0"/>
        <v>C</v>
      </c>
      <c r="M11" s="21">
        <f t="shared" si="1"/>
        <v>2</v>
      </c>
      <c r="N11" s="7" t="str">
        <f t="shared" si="2"/>
        <v>TB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10</v>
      </c>
      <c r="G12" s="18">
        <v>7</v>
      </c>
      <c r="H12" s="18">
        <v>7</v>
      </c>
      <c r="I12" s="18">
        <f t="shared" si="4"/>
        <v>7</v>
      </c>
      <c r="J12" s="28">
        <v>5.5</v>
      </c>
      <c r="K12" s="22">
        <f t="shared" si="5"/>
        <v>6.3</v>
      </c>
      <c r="L12" s="20" t="str">
        <f t="shared" si="0"/>
        <v>C</v>
      </c>
      <c r="M12" s="21">
        <f t="shared" si="1"/>
        <v>2</v>
      </c>
      <c r="N12" s="7" t="str">
        <f t="shared" si="2"/>
        <v>TB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1</v>
      </c>
      <c r="G13" s="18">
        <v>0</v>
      </c>
      <c r="H13" s="18">
        <v>0</v>
      </c>
      <c r="I13" s="18">
        <f t="shared" si="4"/>
        <v>0</v>
      </c>
      <c r="J13" s="28">
        <v>0</v>
      </c>
      <c r="K13" s="22">
        <f t="shared" si="5"/>
        <v>0.1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10</v>
      </c>
      <c r="G14" s="18">
        <v>6</v>
      </c>
      <c r="H14" s="18">
        <v>7</v>
      </c>
      <c r="I14" s="18">
        <f t="shared" si="4"/>
        <v>6.5</v>
      </c>
      <c r="J14" s="28">
        <v>6.5</v>
      </c>
      <c r="K14" s="22">
        <f t="shared" si="5"/>
        <v>6.9</v>
      </c>
      <c r="L14" s="20" t="str">
        <f t="shared" si="0"/>
        <v>C</v>
      </c>
      <c r="M14" s="21">
        <f t="shared" si="1"/>
        <v>2</v>
      </c>
      <c r="N14" s="7" t="str">
        <f t="shared" si="2"/>
        <v>TB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9</v>
      </c>
      <c r="G15" s="18">
        <v>6</v>
      </c>
      <c r="H15" s="18">
        <v>7</v>
      </c>
      <c r="I15" s="18">
        <f t="shared" si="4"/>
        <v>6.5</v>
      </c>
      <c r="J15" s="28">
        <v>4.5</v>
      </c>
      <c r="K15" s="22">
        <f t="shared" si="5"/>
        <v>5.4</v>
      </c>
      <c r="L15" s="20" t="str">
        <f t="shared" si="0"/>
        <v>D</v>
      </c>
      <c r="M15" s="21">
        <f t="shared" si="1"/>
        <v>1</v>
      </c>
      <c r="N15" s="7" t="str">
        <f t="shared" si="2"/>
        <v>TB YẾU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5</v>
      </c>
      <c r="G16" s="17">
        <v>0</v>
      </c>
      <c r="H16" s="17">
        <v>0</v>
      </c>
      <c r="I16" s="18">
        <f t="shared" si="4"/>
        <v>0</v>
      </c>
      <c r="J16" s="12">
        <v>0</v>
      </c>
      <c r="K16" s="22">
        <f t="shared" si="5"/>
        <v>0.5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9</v>
      </c>
      <c r="H17" s="17">
        <v>7</v>
      </c>
      <c r="I17" s="18">
        <f t="shared" si="4"/>
        <v>8</v>
      </c>
      <c r="J17" s="12">
        <v>6</v>
      </c>
      <c r="K17" s="22">
        <f t="shared" si="5"/>
        <v>6.8</v>
      </c>
      <c r="L17" s="20" t="str">
        <f>IF(K17&gt;=8.5,"A",IF(K17&gt;=7,"B",IF(K17&gt;=5.5,"C",IF(K17&gt;=4,"D",IF(AND(K17&lt;4,K17&gt;=0),"F",IF(AND(F17="",I17="",J17=""),"I",IF(OR(F17&lt;&gt;"",I17&lt;&gt;"",J17&lt;&gt;""),"X","R")))))))</f>
        <v>C</v>
      </c>
      <c r="M17" s="21">
        <f>IF(L17="A",4,IF(L17="B",3,IF(L17="C",2,IF(L17="D",1,0))))</f>
        <v>2</v>
      </c>
      <c r="N17" s="7" t="str">
        <f>IF(L17="A","GIỎI",IF(L17="B","KHÁ",IF(L17="C","TB",IF(L17="D","TB YẾU","KÉM"))))</f>
        <v>TB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10</v>
      </c>
      <c r="G18" s="17">
        <v>7</v>
      </c>
      <c r="H18" s="17">
        <v>7</v>
      </c>
      <c r="I18" s="18">
        <f t="shared" si="4"/>
        <v>7</v>
      </c>
      <c r="J18" s="12">
        <v>6</v>
      </c>
      <c r="K18" s="22">
        <f t="shared" si="5"/>
        <v>6.6</v>
      </c>
      <c r="L18" s="20" t="str">
        <f>IF(K18&gt;=8.5,"A",IF(K18&gt;=7,"B",IF(K18&gt;=5.5,"C",IF(K18&gt;=4,"D",IF(AND(K18&lt;4,K18&gt;=0),"F",IF(AND(F18="",I18="",J18=""),"I",IF(OR(F18&lt;&gt;"",I18&lt;&gt;"",J18&lt;&gt;""),"X","R")))))))</f>
        <v>C</v>
      </c>
      <c r="M18" s="21">
        <f>IF(L18="A",4,IF(L18="B",3,IF(L18="C",2,IF(L18="D",1,0))))</f>
        <v>2</v>
      </c>
      <c r="N18" s="7" t="str">
        <f>IF(L18="A","GIỎI",IF(L18="B","KHÁ",IF(L18="C","TB",IF(L18="D","TB YẾU","KÉM"))))</f>
        <v>TB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</mergeCells>
  <printOptions/>
  <pageMargins left="0.3" right="0.21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73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29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9</v>
      </c>
      <c r="G10" s="18">
        <v>7</v>
      </c>
      <c r="H10" s="18"/>
      <c r="I10" s="18">
        <f>G10</f>
        <v>7</v>
      </c>
      <c r="J10" s="28">
        <v>7</v>
      </c>
      <c r="K10" s="22">
        <f>ROUND((J10*7+I10*2+F10)/10,1)</f>
        <v>7.2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B</v>
      </c>
      <c r="M10" s="21">
        <f aca="true" t="shared" si="1" ref="M10:M15">IF(L10="A",4,IF(L10="B",3,IF(L10="C",2,IF(L10="D",1,0))))</f>
        <v>3</v>
      </c>
      <c r="N10" s="7" t="str">
        <f aca="true" t="shared" si="2" ref="N10:N15">IF(L10="A","GIỎI",IF(L10="B","KHÁ",IF(L10="C","TB",IF(L10="D","TB YẾU","KÉM"))))</f>
        <v>KHÁ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9</v>
      </c>
      <c r="G11" s="18">
        <v>9</v>
      </c>
      <c r="H11" s="18"/>
      <c r="I11" s="18">
        <f aca="true" t="shared" si="4" ref="I11:I18">G11</f>
        <v>9</v>
      </c>
      <c r="J11" s="28">
        <v>9</v>
      </c>
      <c r="K11" s="22">
        <f aca="true" t="shared" si="5" ref="K11:K18">ROUND((J11*7+I11*2+F11)/10,1)</f>
        <v>9</v>
      </c>
      <c r="L11" s="20" t="str">
        <f t="shared" si="0"/>
        <v>A</v>
      </c>
      <c r="M11" s="21">
        <f t="shared" si="1"/>
        <v>4</v>
      </c>
      <c r="N11" s="7" t="str">
        <f t="shared" si="2"/>
        <v>GIỎI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10</v>
      </c>
      <c r="G12" s="18">
        <v>9</v>
      </c>
      <c r="H12" s="18"/>
      <c r="I12" s="18">
        <f t="shared" si="4"/>
        <v>9</v>
      </c>
      <c r="J12" s="28">
        <v>8</v>
      </c>
      <c r="K12" s="22">
        <f t="shared" si="5"/>
        <v>8.4</v>
      </c>
      <c r="L12" s="20" t="str">
        <f t="shared" si="0"/>
        <v>B</v>
      </c>
      <c r="M12" s="21">
        <f t="shared" si="1"/>
        <v>3</v>
      </c>
      <c r="N12" s="7" t="str">
        <f t="shared" si="2"/>
        <v>KHÁ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2</v>
      </c>
      <c r="G13" s="18">
        <v>6</v>
      </c>
      <c r="H13" s="18"/>
      <c r="I13" s="18">
        <f t="shared" si="4"/>
        <v>6</v>
      </c>
      <c r="J13" s="28">
        <v>0</v>
      </c>
      <c r="K13" s="22">
        <f t="shared" si="5"/>
        <v>1.4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9</v>
      </c>
      <c r="G14" s="18">
        <v>8</v>
      </c>
      <c r="H14" s="18"/>
      <c r="I14" s="18">
        <f t="shared" si="4"/>
        <v>8</v>
      </c>
      <c r="J14" s="28">
        <v>7.5</v>
      </c>
      <c r="K14" s="22">
        <f t="shared" si="5"/>
        <v>7.8</v>
      </c>
      <c r="L14" s="20" t="str">
        <f t="shared" si="0"/>
        <v>B</v>
      </c>
      <c r="M14" s="21">
        <f t="shared" si="1"/>
        <v>3</v>
      </c>
      <c r="N14" s="7" t="str">
        <f t="shared" si="2"/>
        <v>KHÁ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10</v>
      </c>
      <c r="G15" s="18">
        <v>9</v>
      </c>
      <c r="H15" s="18"/>
      <c r="I15" s="18">
        <f t="shared" si="4"/>
        <v>9</v>
      </c>
      <c r="J15" s="28">
        <v>8.5</v>
      </c>
      <c r="K15" s="22">
        <f t="shared" si="5"/>
        <v>8.8</v>
      </c>
      <c r="L15" s="20" t="str">
        <f t="shared" si="0"/>
        <v>A</v>
      </c>
      <c r="M15" s="21">
        <f t="shared" si="1"/>
        <v>4</v>
      </c>
      <c r="N15" s="7" t="str">
        <f t="shared" si="2"/>
        <v>GIỎI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5</v>
      </c>
      <c r="G16" s="17">
        <v>0</v>
      </c>
      <c r="H16" s="17"/>
      <c r="I16" s="18">
        <f t="shared" si="4"/>
        <v>0</v>
      </c>
      <c r="J16" s="12">
        <v>0</v>
      </c>
      <c r="K16" s="22">
        <f t="shared" si="5"/>
        <v>0.5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8</v>
      </c>
      <c r="H17" s="17"/>
      <c r="I17" s="18">
        <f t="shared" si="4"/>
        <v>8</v>
      </c>
      <c r="J17" s="12">
        <v>9.5</v>
      </c>
      <c r="K17" s="22">
        <f t="shared" si="5"/>
        <v>9.3</v>
      </c>
      <c r="L17" s="20" t="str">
        <f>IF(K17&gt;=8.5,"A",IF(K17&gt;=7,"B",IF(K17&gt;=5.5,"C",IF(K17&gt;=4,"D",IF(AND(K17&lt;4,K17&gt;=0),"F",IF(AND(F17="",I17="",J17=""),"I",IF(OR(F17&lt;&gt;"",I17&lt;&gt;"",J17&lt;&gt;""),"X","R")))))))</f>
        <v>A</v>
      </c>
      <c r="M17" s="21">
        <f>IF(L17="A",4,IF(L17="B",3,IF(L17="C",2,IF(L17="D",1,0))))</f>
        <v>4</v>
      </c>
      <c r="N17" s="7" t="str">
        <f>IF(L17="A","GIỎI",IF(L17="B","KHÁ",IF(L17="C","TB",IF(L17="D","TB YẾU","KÉM"))))</f>
        <v>GIỎI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10</v>
      </c>
      <c r="G18" s="17">
        <v>9</v>
      </c>
      <c r="H18" s="17"/>
      <c r="I18" s="18">
        <f t="shared" si="4"/>
        <v>9</v>
      </c>
      <c r="J18" s="12">
        <v>9.5</v>
      </c>
      <c r="K18" s="22">
        <f t="shared" si="5"/>
        <v>9.5</v>
      </c>
      <c r="L18" s="20" t="str">
        <f>IF(K18&gt;=8.5,"A",IF(K18&gt;=7,"B",IF(K18&gt;=5.5,"C",IF(K18&gt;=4,"D",IF(AND(K18&lt;4,K18&gt;=0),"F",IF(AND(F18="",I18="",J18=""),"I",IF(OR(F18&lt;&gt;"",I18&lt;&gt;"",J18&lt;&gt;""),"X","R")))))))</f>
        <v>A</v>
      </c>
      <c r="M18" s="21">
        <f>IF(L18="A",4,IF(L18="B",3,IF(L18="C",2,IF(L18="D",1,0))))</f>
        <v>4</v>
      </c>
      <c r="N18" s="7" t="str">
        <f>IF(L18="A","GIỎI",IF(L18="B","KHÁ",IF(L18="C","TB",IF(L18="D","TB YẾU","KÉM"))))</f>
        <v>GIỎI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</mergeCells>
  <printOptions/>
  <pageMargins left="0.7" right="0.7" top="0.33" bottom="0.47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75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8</v>
      </c>
      <c r="G10" s="18">
        <v>7</v>
      </c>
      <c r="H10" s="18"/>
      <c r="I10" s="18">
        <f>G10</f>
        <v>7</v>
      </c>
      <c r="J10" s="28">
        <v>7.5</v>
      </c>
      <c r="K10" s="22">
        <f>ROUND((J10*7+I10*2+F10)/10,1)</f>
        <v>7.5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B</v>
      </c>
      <c r="M10" s="21">
        <f aca="true" t="shared" si="1" ref="M10:M15">IF(L10="A",4,IF(L10="B",3,IF(L10="C",2,IF(L10="D",1,0))))</f>
        <v>3</v>
      </c>
      <c r="N10" s="7" t="str">
        <f aca="true" t="shared" si="2" ref="N10:N15">IF(L10="A","GIỎI",IF(L10="B","KHÁ",IF(L10="C","TB",IF(L10="D","TB YẾU","KÉM"))))</f>
        <v>KHÁ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8</v>
      </c>
      <c r="G11" s="18">
        <v>7</v>
      </c>
      <c r="H11" s="18"/>
      <c r="I11" s="18">
        <f aca="true" t="shared" si="4" ref="I11:I18">G11</f>
        <v>7</v>
      </c>
      <c r="J11" s="28">
        <v>7.5</v>
      </c>
      <c r="K11" s="22">
        <f aca="true" t="shared" si="5" ref="K11:K18">ROUND((J11*7+I11*2+F11)/10,1)</f>
        <v>7.5</v>
      </c>
      <c r="L11" s="20" t="str">
        <f t="shared" si="0"/>
        <v>B</v>
      </c>
      <c r="M11" s="21">
        <f t="shared" si="1"/>
        <v>3</v>
      </c>
      <c r="N11" s="7" t="str">
        <f t="shared" si="2"/>
        <v>KHÁ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8.5</v>
      </c>
      <c r="G12" s="18">
        <v>7.5</v>
      </c>
      <c r="H12" s="18"/>
      <c r="I12" s="18">
        <f t="shared" si="4"/>
        <v>7.5</v>
      </c>
      <c r="J12" s="28">
        <v>7</v>
      </c>
      <c r="K12" s="22">
        <f t="shared" si="5"/>
        <v>7.3</v>
      </c>
      <c r="L12" s="20" t="str">
        <f t="shared" si="0"/>
        <v>B</v>
      </c>
      <c r="M12" s="21">
        <f t="shared" si="1"/>
        <v>3</v>
      </c>
      <c r="N12" s="7" t="str">
        <f t="shared" si="2"/>
        <v>KHÁ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0</v>
      </c>
      <c r="G13" s="18">
        <v>0</v>
      </c>
      <c r="H13" s="18"/>
      <c r="I13" s="18">
        <f t="shared" si="4"/>
        <v>0</v>
      </c>
      <c r="J13" s="28">
        <v>0</v>
      </c>
      <c r="K13" s="22">
        <f t="shared" si="5"/>
        <v>0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8</v>
      </c>
      <c r="G14" s="18">
        <v>7</v>
      </c>
      <c r="H14" s="18"/>
      <c r="I14" s="18">
        <f t="shared" si="4"/>
        <v>7</v>
      </c>
      <c r="J14" s="28">
        <v>9</v>
      </c>
      <c r="K14" s="22">
        <f t="shared" si="5"/>
        <v>8.5</v>
      </c>
      <c r="L14" s="20" t="str">
        <f t="shared" si="0"/>
        <v>A</v>
      </c>
      <c r="M14" s="21">
        <f t="shared" si="1"/>
        <v>4</v>
      </c>
      <c r="N14" s="7" t="str">
        <f t="shared" si="2"/>
        <v>GIỎI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8.5</v>
      </c>
      <c r="G15" s="18">
        <v>6.5</v>
      </c>
      <c r="H15" s="18"/>
      <c r="I15" s="18">
        <f t="shared" si="4"/>
        <v>6.5</v>
      </c>
      <c r="J15" s="28">
        <v>7</v>
      </c>
      <c r="K15" s="22">
        <f t="shared" si="5"/>
        <v>7.1</v>
      </c>
      <c r="L15" s="20" t="str">
        <f t="shared" si="0"/>
        <v>B</v>
      </c>
      <c r="M15" s="21">
        <f t="shared" si="1"/>
        <v>3</v>
      </c>
      <c r="N15" s="7" t="str">
        <f t="shared" si="2"/>
        <v>KHÁ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0</v>
      </c>
      <c r="G16" s="17">
        <v>0</v>
      </c>
      <c r="H16" s="17"/>
      <c r="I16" s="18">
        <f t="shared" si="4"/>
        <v>0</v>
      </c>
      <c r="J16" s="12">
        <v>0</v>
      </c>
      <c r="K16" s="22">
        <f t="shared" si="5"/>
        <v>0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8.5</v>
      </c>
      <c r="G17" s="17">
        <v>7.5</v>
      </c>
      <c r="H17" s="17"/>
      <c r="I17" s="18">
        <f t="shared" si="4"/>
        <v>7.5</v>
      </c>
      <c r="J17" s="12">
        <v>6</v>
      </c>
      <c r="K17" s="22">
        <f t="shared" si="5"/>
        <v>6.6</v>
      </c>
      <c r="L17" s="20" t="str">
        <f>IF(K17&gt;=8.5,"A",IF(K17&gt;=7,"B",IF(K17&gt;=5.5,"C",IF(K17&gt;=4,"D",IF(AND(K17&lt;4,K17&gt;=0),"F",IF(AND(F17="",I17="",J17=""),"I",IF(OR(F17&lt;&gt;"",I17&lt;&gt;"",J17&lt;&gt;""),"X","R")))))))</f>
        <v>C</v>
      </c>
      <c r="M17" s="21">
        <f>IF(L17="A",4,IF(L17="B",3,IF(L17="C",2,IF(L17="D",1,0))))</f>
        <v>2</v>
      </c>
      <c r="N17" s="7" t="str">
        <f>IF(L17="A","GIỎI",IF(L17="B","KHÁ",IF(L17="C","TB",IF(L17="D","TB YẾU","KÉM"))))</f>
        <v>TB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8.5</v>
      </c>
      <c r="G18" s="17">
        <v>7</v>
      </c>
      <c r="H18" s="17"/>
      <c r="I18" s="18">
        <f t="shared" si="4"/>
        <v>7</v>
      </c>
      <c r="J18" s="12">
        <v>7</v>
      </c>
      <c r="K18" s="22">
        <f t="shared" si="5"/>
        <v>7.2</v>
      </c>
      <c r="L18" s="20" t="str">
        <f>IF(K18&gt;=8.5,"A",IF(K18&gt;=7,"B",IF(K18&gt;=5.5,"C",IF(K18&gt;=4,"D",IF(AND(K18&lt;4,K18&gt;=0),"F",IF(AND(F18="",I18="",J18=""),"I",IF(OR(F18&lt;&gt;"",I18&lt;&gt;"",J18&lt;&gt;""),"X","R")))))))</f>
        <v>B</v>
      </c>
      <c r="M18" s="21">
        <f>IF(L18="A",4,IF(L18="B",3,IF(L18="C",2,IF(L18="D",1,0))))</f>
        <v>3</v>
      </c>
      <c r="N18" s="7" t="str">
        <f>IF(L18="A","GIỎI",IF(L18="B","KHÁ",IF(L18="C","TB",IF(L18="D","TB YẾU","KÉM"))))</f>
        <v>KHÁ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9" right="0.17" top="0.43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7.00390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6.7109375" style="1" customWidth="1"/>
    <col min="15" max="15" width="11.851562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30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63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64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76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3">
        <v>1</v>
      </c>
      <c r="B10" s="24" t="s">
        <v>32</v>
      </c>
      <c r="C10" s="24" t="s">
        <v>33</v>
      </c>
      <c r="D10" s="25" t="s">
        <v>34</v>
      </c>
      <c r="E10" s="26">
        <v>37473</v>
      </c>
      <c r="F10" s="28">
        <v>9</v>
      </c>
      <c r="G10" s="18">
        <v>9</v>
      </c>
      <c r="H10" s="18">
        <v>8</v>
      </c>
      <c r="I10" s="18">
        <f>(H10+G10)/2</f>
        <v>8.5</v>
      </c>
      <c r="J10" s="28">
        <v>7.5</v>
      </c>
      <c r="K10" s="22">
        <f>ROUND((J10*7+I10*2+F10)/10,1)</f>
        <v>7.9</v>
      </c>
      <c r="L10" s="20" t="str">
        <f aca="true" t="shared" si="0" ref="L10:L15">IF(K10&gt;=8.5,"A",IF(K10&gt;=7,"B",IF(K10&gt;=5.5,"C",IF(K10&gt;=4,"D",IF(AND(K10&lt;4,K10&gt;=0),"F",IF(AND(F10="",I10="",J10=""),"I",IF(OR(F10&lt;&gt;"",I10&lt;&gt;"",J10&lt;&gt;""),"X","R")))))))</f>
        <v>B</v>
      </c>
      <c r="M10" s="21">
        <f aca="true" t="shared" si="1" ref="M10:M15">IF(L10="A",4,IF(L10="B",3,IF(L10="C",2,IF(L10="D",1,0))))</f>
        <v>3</v>
      </c>
      <c r="N10" s="7" t="str">
        <f aca="true" t="shared" si="2" ref="N10:N15">IF(L10="A","GIỎI",IF(L10="B","KHÁ",IF(L10="C","TB",IF(L10="D","TB YẾU","KÉM"))))</f>
        <v>KHÁ</v>
      </c>
      <c r="O10" s="2" t="str">
        <f aca="true" t="shared" si="3" ref="O10:O15">IF(OR(K10&lt;4,J10&lt;=2),"KHÔNG ĐẠT","ĐẠT")</f>
        <v>ĐẠT</v>
      </c>
    </row>
    <row r="11" spans="1:15" s="4" customFormat="1" ht="21.75" customHeight="1">
      <c r="A11" s="23">
        <v>2</v>
      </c>
      <c r="B11" s="24" t="s">
        <v>35</v>
      </c>
      <c r="C11" s="24" t="s">
        <v>36</v>
      </c>
      <c r="D11" s="25" t="s">
        <v>37</v>
      </c>
      <c r="E11" s="27" t="s">
        <v>38</v>
      </c>
      <c r="F11" s="28">
        <v>10</v>
      </c>
      <c r="G11" s="18">
        <v>8</v>
      </c>
      <c r="H11" s="18">
        <v>9</v>
      </c>
      <c r="I11" s="18">
        <f aca="true" t="shared" si="4" ref="I11:I18">(H11+G11)/2</f>
        <v>8.5</v>
      </c>
      <c r="J11" s="28">
        <v>9</v>
      </c>
      <c r="K11" s="22">
        <f aca="true" t="shared" si="5" ref="K11:K18">ROUND((J11*7+I11*2+F11)/10,1)</f>
        <v>9</v>
      </c>
      <c r="L11" s="20" t="str">
        <f t="shared" si="0"/>
        <v>A</v>
      </c>
      <c r="M11" s="21">
        <f t="shared" si="1"/>
        <v>4</v>
      </c>
      <c r="N11" s="7" t="str">
        <f t="shared" si="2"/>
        <v>GIỎI</v>
      </c>
      <c r="O11" s="2" t="str">
        <f t="shared" si="3"/>
        <v>ĐẠT</v>
      </c>
    </row>
    <row r="12" spans="1:15" s="4" customFormat="1" ht="21.75" customHeight="1">
      <c r="A12" s="23">
        <v>3</v>
      </c>
      <c r="B12" s="24" t="s">
        <v>39</v>
      </c>
      <c r="C12" s="24" t="s">
        <v>40</v>
      </c>
      <c r="D12" s="25" t="s">
        <v>25</v>
      </c>
      <c r="E12" s="27" t="s">
        <v>41</v>
      </c>
      <c r="F12" s="28">
        <v>10</v>
      </c>
      <c r="G12" s="18">
        <v>9</v>
      </c>
      <c r="H12" s="18">
        <v>8</v>
      </c>
      <c r="I12" s="18">
        <f t="shared" si="4"/>
        <v>8.5</v>
      </c>
      <c r="J12" s="28">
        <v>6.5</v>
      </c>
      <c r="K12" s="22">
        <f t="shared" si="5"/>
        <v>7.3</v>
      </c>
      <c r="L12" s="20" t="str">
        <f t="shared" si="0"/>
        <v>B</v>
      </c>
      <c r="M12" s="21">
        <f t="shared" si="1"/>
        <v>3</v>
      </c>
      <c r="N12" s="7" t="str">
        <f t="shared" si="2"/>
        <v>KHÁ</v>
      </c>
      <c r="O12" s="2" t="str">
        <f t="shared" si="3"/>
        <v>ĐẠT</v>
      </c>
    </row>
    <row r="13" spans="1:15" s="4" customFormat="1" ht="21.75" customHeight="1">
      <c r="A13" s="23">
        <v>4</v>
      </c>
      <c r="B13" s="24" t="s">
        <v>42</v>
      </c>
      <c r="C13" s="24" t="s">
        <v>43</v>
      </c>
      <c r="D13" s="25" t="s">
        <v>44</v>
      </c>
      <c r="E13" s="27" t="s">
        <v>45</v>
      </c>
      <c r="F13" s="28">
        <v>0</v>
      </c>
      <c r="G13" s="18">
        <v>0</v>
      </c>
      <c r="H13" s="18">
        <v>0</v>
      </c>
      <c r="I13" s="18">
        <f t="shared" si="4"/>
        <v>0</v>
      </c>
      <c r="J13" s="28">
        <v>0</v>
      </c>
      <c r="K13" s="22">
        <f t="shared" si="5"/>
        <v>0</v>
      </c>
      <c r="L13" s="20" t="str">
        <f t="shared" si="0"/>
        <v>F</v>
      </c>
      <c r="M13" s="21">
        <f t="shared" si="1"/>
        <v>0</v>
      </c>
      <c r="N13" s="7" t="str">
        <f t="shared" si="2"/>
        <v>KÉM</v>
      </c>
      <c r="O13" s="2" t="str">
        <f t="shared" si="3"/>
        <v>KHÔNG ĐẠT</v>
      </c>
    </row>
    <row r="14" spans="1:15" s="4" customFormat="1" ht="21.75" customHeight="1">
      <c r="A14" s="23">
        <v>5</v>
      </c>
      <c r="B14" s="24" t="s">
        <v>46</v>
      </c>
      <c r="C14" s="24" t="s">
        <v>47</v>
      </c>
      <c r="D14" s="25" t="s">
        <v>48</v>
      </c>
      <c r="E14" s="27" t="s">
        <v>49</v>
      </c>
      <c r="F14" s="28">
        <v>9</v>
      </c>
      <c r="G14" s="18">
        <v>8</v>
      </c>
      <c r="H14" s="18">
        <v>9</v>
      </c>
      <c r="I14" s="18">
        <f t="shared" si="4"/>
        <v>8.5</v>
      </c>
      <c r="J14" s="28">
        <v>5</v>
      </c>
      <c r="K14" s="22">
        <f t="shared" si="5"/>
        <v>6.1</v>
      </c>
      <c r="L14" s="20" t="str">
        <f t="shared" si="0"/>
        <v>C</v>
      </c>
      <c r="M14" s="21">
        <f t="shared" si="1"/>
        <v>2</v>
      </c>
      <c r="N14" s="7" t="str">
        <f t="shared" si="2"/>
        <v>TB</v>
      </c>
      <c r="O14" s="2" t="str">
        <f t="shared" si="3"/>
        <v>ĐẠT</v>
      </c>
    </row>
    <row r="15" spans="1:15" s="4" customFormat="1" ht="21.75" customHeight="1">
      <c r="A15" s="23">
        <v>6</v>
      </c>
      <c r="B15" s="24" t="s">
        <v>50</v>
      </c>
      <c r="C15" s="24" t="s">
        <v>51</v>
      </c>
      <c r="D15" s="25" t="s">
        <v>52</v>
      </c>
      <c r="E15" s="26">
        <v>37511</v>
      </c>
      <c r="F15" s="28">
        <v>10</v>
      </c>
      <c r="G15" s="18">
        <v>9</v>
      </c>
      <c r="H15" s="18">
        <v>7</v>
      </c>
      <c r="I15" s="18">
        <f t="shared" si="4"/>
        <v>8</v>
      </c>
      <c r="J15" s="28">
        <v>6</v>
      </c>
      <c r="K15" s="22">
        <f t="shared" si="5"/>
        <v>6.8</v>
      </c>
      <c r="L15" s="20" t="str">
        <f t="shared" si="0"/>
        <v>C</v>
      </c>
      <c r="M15" s="21">
        <f t="shared" si="1"/>
        <v>2</v>
      </c>
      <c r="N15" s="7" t="str">
        <f t="shared" si="2"/>
        <v>TB</v>
      </c>
      <c r="O15" s="2" t="str">
        <f t="shared" si="3"/>
        <v>ĐẠT</v>
      </c>
    </row>
    <row r="16" spans="1:15" s="4" customFormat="1" ht="21.75" customHeight="1">
      <c r="A16" s="23">
        <v>7</v>
      </c>
      <c r="B16" s="24" t="s">
        <v>53</v>
      </c>
      <c r="C16" s="24" t="s">
        <v>54</v>
      </c>
      <c r="D16" s="25" t="s">
        <v>55</v>
      </c>
      <c r="E16" s="26" t="s">
        <v>56</v>
      </c>
      <c r="F16" s="17">
        <v>5</v>
      </c>
      <c r="G16" s="17">
        <v>7</v>
      </c>
      <c r="H16" s="17">
        <v>0</v>
      </c>
      <c r="I16" s="18">
        <f t="shared" si="4"/>
        <v>3.5</v>
      </c>
      <c r="J16" s="12">
        <v>0</v>
      </c>
      <c r="K16" s="22">
        <f t="shared" si="5"/>
        <v>1.2</v>
      </c>
      <c r="L16" s="20" t="str">
        <f>IF(K16&gt;=8.5,"A",IF(K16&gt;=7,"B",IF(K16&gt;=5.5,"C",IF(K16&gt;=4,"D",IF(AND(K16&lt;4,K16&gt;=0),"F",IF(AND(F16="",I16="",J16=""),"I",IF(OR(F16&lt;&gt;"",I16&lt;&gt;"",J16&lt;&gt;""),"X","R")))))))</f>
        <v>F</v>
      </c>
      <c r="M16" s="21">
        <f>IF(L16="A",4,IF(L16="B",3,IF(L16="C",2,IF(L16="D",1,0))))</f>
        <v>0</v>
      </c>
      <c r="N16" s="7" t="str">
        <f>IF(L16="A","GIỎI",IF(L16="B","KHÁ",IF(L16="C","TB",IF(L16="D","TB YẾU","KÉM"))))</f>
        <v>KÉM</v>
      </c>
      <c r="O16" s="2" t="str">
        <f>IF(OR(K16&lt;4,J16&lt;=2),"KHÔNG ĐẠT","ĐẠT")</f>
        <v>KHÔNG ĐẠT</v>
      </c>
    </row>
    <row r="17" spans="1:15" s="4" customFormat="1" ht="21.75" customHeight="1">
      <c r="A17" s="23">
        <v>8</v>
      </c>
      <c r="B17" s="24" t="s">
        <v>57</v>
      </c>
      <c r="C17" s="24" t="s">
        <v>58</v>
      </c>
      <c r="D17" s="25" t="s">
        <v>59</v>
      </c>
      <c r="E17" s="26">
        <v>37322</v>
      </c>
      <c r="F17" s="17">
        <v>10</v>
      </c>
      <c r="G17" s="17">
        <v>8</v>
      </c>
      <c r="H17" s="17">
        <v>8</v>
      </c>
      <c r="I17" s="18">
        <f t="shared" si="4"/>
        <v>8</v>
      </c>
      <c r="J17" s="12">
        <v>6</v>
      </c>
      <c r="K17" s="22">
        <f t="shared" si="5"/>
        <v>6.8</v>
      </c>
      <c r="L17" s="20" t="str">
        <f>IF(K17&gt;=8.5,"A",IF(K17&gt;=7,"B",IF(K17&gt;=5.5,"C",IF(K17&gt;=4,"D",IF(AND(K17&lt;4,K17&gt;=0),"F",IF(AND(F17="",I17="",J17=""),"I",IF(OR(F17&lt;&gt;"",I17&lt;&gt;"",J17&lt;&gt;""),"X","R")))))))</f>
        <v>C</v>
      </c>
      <c r="M17" s="21">
        <f>IF(L17="A",4,IF(L17="B",3,IF(L17="C",2,IF(L17="D",1,0))))</f>
        <v>2</v>
      </c>
      <c r="N17" s="7" t="str">
        <f>IF(L17="A","GIỎI",IF(L17="B","KHÁ",IF(L17="C","TB",IF(L17="D","TB YẾU","KÉM"))))</f>
        <v>TB</v>
      </c>
      <c r="O17" s="2" t="str">
        <f>IF(OR(K17&lt;4,J17&lt;=2),"KHÔNG ĐẠT","ĐẠT")</f>
        <v>ĐẠT</v>
      </c>
    </row>
    <row r="18" spans="1:15" s="19" customFormat="1" ht="21.75" customHeight="1">
      <c r="A18" s="23">
        <v>9</v>
      </c>
      <c r="B18" s="24" t="s">
        <v>60</v>
      </c>
      <c r="C18" s="24" t="s">
        <v>61</v>
      </c>
      <c r="D18" s="25" t="s">
        <v>62</v>
      </c>
      <c r="E18" s="26">
        <v>37513</v>
      </c>
      <c r="F18" s="17">
        <v>9</v>
      </c>
      <c r="G18" s="17">
        <v>9</v>
      </c>
      <c r="H18" s="17">
        <v>8</v>
      </c>
      <c r="I18" s="18">
        <f t="shared" si="4"/>
        <v>8.5</v>
      </c>
      <c r="J18" s="12">
        <v>6.5</v>
      </c>
      <c r="K18" s="22">
        <f t="shared" si="5"/>
        <v>7.2</v>
      </c>
      <c r="L18" s="20" t="str">
        <f>IF(K18&gt;=8.5,"A",IF(K18&gt;=7,"B",IF(K18&gt;=5.5,"C",IF(K18&gt;=4,"D",IF(AND(K18&lt;4,K18&gt;=0),"F",IF(AND(F18="",I18="",J18=""),"I",IF(OR(F18&lt;&gt;"",I18&lt;&gt;"",J18&lt;&gt;""),"X","R")))))))</f>
        <v>B</v>
      </c>
      <c r="M18" s="21">
        <f>IF(L18="A",4,IF(L18="B",3,IF(L18="C",2,IF(L18="D",1,0))))</f>
        <v>3</v>
      </c>
      <c r="N18" s="7" t="str">
        <f>IF(L18="A","GIỎI",IF(L18="B","KHÁ",IF(L18="C","TB",IF(L18="D","TB YẾU","KÉM"))))</f>
        <v>KHÁ</v>
      </c>
      <c r="O18" s="2" t="str">
        <f>IF(OR(K18&lt;4,J18&lt;=2),"KHÔNG ĐẠT","ĐẠT")</f>
        <v>ĐẠT</v>
      </c>
    </row>
    <row r="19" spans="2:10" ht="21.75" customHeight="1">
      <c r="B19" s="36" t="s">
        <v>31</v>
      </c>
      <c r="C19" s="36"/>
      <c r="D19" s="36"/>
      <c r="E19" s="36"/>
      <c r="F19" s="13"/>
      <c r="G19" s="14"/>
      <c r="H19" s="14"/>
      <c r="I19" s="14"/>
      <c r="J19" s="14"/>
    </row>
    <row r="20" spans="2:14" ht="15.75">
      <c r="B20" s="15" t="s">
        <v>19</v>
      </c>
      <c r="C20"/>
      <c r="D20" s="15"/>
      <c r="E20" s="33" t="s">
        <v>15</v>
      </c>
      <c r="F20" s="33"/>
      <c r="G20" s="33"/>
      <c r="H20" s="33" t="s">
        <v>16</v>
      </c>
      <c r="I20" s="33"/>
      <c r="J20" s="33"/>
      <c r="K20" s="15"/>
      <c r="L20" s="33" t="s">
        <v>21</v>
      </c>
      <c r="M20" s="33"/>
      <c r="N20" s="33"/>
    </row>
    <row r="21" spans="3:14" ht="15.75">
      <c r="C21" s="35"/>
      <c r="D21" s="35"/>
      <c r="E21" s="35"/>
      <c r="F21" s="1"/>
      <c r="H21" s="36"/>
      <c r="I21" s="36"/>
      <c r="J21" s="36"/>
      <c r="K21" s="36"/>
      <c r="L21" s="36"/>
      <c r="M21" s="36"/>
      <c r="N21" s="36"/>
    </row>
    <row r="22" spans="3:6" ht="15.75">
      <c r="C22" s="16"/>
      <c r="F22" s="1"/>
    </row>
    <row r="23" ht="15.75">
      <c r="F23" s="1"/>
    </row>
    <row r="24" ht="15.75">
      <c r="F24" s="1"/>
    </row>
    <row r="25" spans="2:14" ht="15.75">
      <c r="B25" s="33" t="s">
        <v>26</v>
      </c>
      <c r="C25" s="33"/>
      <c r="D25" s="10"/>
      <c r="E25" s="33" t="s">
        <v>22</v>
      </c>
      <c r="F25" s="33"/>
      <c r="G25" s="33"/>
      <c r="H25" s="33" t="s">
        <v>23</v>
      </c>
      <c r="I25" s="33"/>
      <c r="J25" s="33"/>
      <c r="K25" s="10"/>
      <c r="L25" s="15" t="s">
        <v>24</v>
      </c>
      <c r="M25" s="15"/>
      <c r="N25" s="15"/>
    </row>
    <row r="26" spans="2:13" ht="15.75">
      <c r="B26" s="8"/>
      <c r="C26" s="8"/>
      <c r="D26" s="8"/>
      <c r="E26" s="8"/>
      <c r="F26" s="10"/>
      <c r="G26" s="8"/>
      <c r="H26" s="8"/>
      <c r="I26" s="8"/>
      <c r="J26" s="8"/>
      <c r="K26" s="8"/>
      <c r="L26" s="9"/>
      <c r="M26" s="9"/>
    </row>
  </sheetData>
  <sheetProtection/>
  <mergeCells count="27">
    <mergeCell ref="B25:C25"/>
    <mergeCell ref="E25:G25"/>
    <mergeCell ref="H25:J25"/>
    <mergeCell ref="N8:O9"/>
    <mergeCell ref="B19:E19"/>
    <mergeCell ref="E20:G20"/>
    <mergeCell ref="H20:J20"/>
    <mergeCell ref="L20:N20"/>
    <mergeCell ref="C21:E21"/>
    <mergeCell ref="H21:J21"/>
    <mergeCell ref="K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" right="0.17" top="0.4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2021-09-13T03:07:46Z</cp:lastPrinted>
  <dcterms:created xsi:type="dcterms:W3CDTF">2009-09-21T02:41:34Z</dcterms:created>
  <dcterms:modified xsi:type="dcterms:W3CDTF">2021-09-13T03:24:49Z</dcterms:modified>
  <cp:category/>
  <cp:version/>
  <cp:contentType/>
  <cp:contentStatus/>
</cp:coreProperties>
</file>